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Šios_darbaknygės" defaultThemeVersion="124226"/>
  <bookViews>
    <workbookView xWindow="0" yWindow="0" windowWidth="23040" windowHeight="9195"/>
  </bookViews>
  <sheets>
    <sheet name="Lapas1" sheetId="1" r:id="rId1"/>
    <sheet name="Lapas2" sheetId="2" r:id="rId2"/>
    <sheet name="Lapas4" sheetId="4" r:id="rId3"/>
  </sheets>
  <calcPr calcId="144525"/>
</workbook>
</file>

<file path=xl/calcChain.xml><?xml version="1.0" encoding="utf-8"?>
<calcChain xmlns="http://schemas.openxmlformats.org/spreadsheetml/2006/main">
  <c r="O18" i="1" l="1"/>
  <c r="N18" i="1"/>
  <c r="F18" i="1" s="1"/>
  <c r="O13" i="1"/>
  <c r="G13" i="1" s="1"/>
  <c r="N13" i="1"/>
  <c r="F13" i="1" s="1"/>
  <c r="O32" i="1"/>
  <c r="G32" i="1" s="1"/>
  <c r="N32" i="1"/>
  <c r="F32" i="1" s="1"/>
  <c r="M32" i="1"/>
  <c r="L48" i="1"/>
  <c r="M48" i="1"/>
  <c r="E48" i="1" s="1"/>
  <c r="N48" i="1"/>
  <c r="F48" i="1" s="1"/>
  <c r="O48" i="1"/>
  <c r="G48" i="1"/>
  <c r="L49" i="1"/>
  <c r="M49" i="1"/>
  <c r="E49" i="1" s="1"/>
  <c r="N49" i="1"/>
  <c r="F49" i="1"/>
  <c r="O49" i="1"/>
  <c r="G49" i="1" s="1"/>
  <c r="L47" i="1"/>
  <c r="M47" i="1"/>
  <c r="E47" i="1" s="1"/>
  <c r="N47" i="1"/>
  <c r="F47" i="1" s="1"/>
  <c r="O47" i="1"/>
  <c r="G47" i="1" s="1"/>
  <c r="O37" i="1"/>
  <c r="G37" i="1" s="1"/>
  <c r="N37" i="1"/>
  <c r="F37" i="1" s="1"/>
  <c r="M33" i="1"/>
  <c r="O38" i="1"/>
  <c r="G38" i="1" s="1"/>
  <c r="N38" i="1"/>
  <c r="F38" i="1" s="1"/>
  <c r="M38" i="1"/>
  <c r="O45" i="1"/>
  <c r="G45" i="1" s="1"/>
  <c r="N45" i="1"/>
  <c r="F45" i="1" s="1"/>
  <c r="M45" i="1"/>
  <c r="E45" i="1" s="1"/>
  <c r="L45" i="1"/>
  <c r="L46" i="1"/>
  <c r="M46" i="1"/>
  <c r="E46" i="1" s="1"/>
  <c r="N46" i="1"/>
  <c r="F46" i="1" s="1"/>
  <c r="O46" i="1"/>
  <c r="G46" i="1" s="1"/>
  <c r="O33" i="1"/>
  <c r="N33" i="1"/>
  <c r="F33" i="1" s="1"/>
  <c r="L50" i="1"/>
  <c r="M50" i="1"/>
  <c r="E50" i="1" s="1"/>
  <c r="N50" i="1"/>
  <c r="F50" i="1" s="1"/>
  <c r="O50" i="1"/>
  <c r="G50" i="1" s="1"/>
  <c r="O39" i="1"/>
  <c r="G39" i="1" s="1"/>
  <c r="N39" i="1"/>
  <c r="F39" i="1" s="1"/>
  <c r="M39" i="1"/>
  <c r="M28" i="1"/>
  <c r="E28" i="1" s="1"/>
  <c r="M24" i="1"/>
  <c r="E24" i="1"/>
  <c r="M23" i="1"/>
  <c r="E23" i="1" s="1"/>
  <c r="O21" i="1"/>
  <c r="G21" i="1" s="1"/>
  <c r="N21" i="1"/>
  <c r="F21" i="1" s="1"/>
  <c r="M18" i="1"/>
  <c r="E18" i="1" s="1"/>
  <c r="O16" i="1"/>
  <c r="G16" i="1" s="1"/>
  <c r="N16" i="1"/>
  <c r="F16" i="1" s="1"/>
  <c r="O15" i="1"/>
  <c r="G15" i="1" s="1"/>
  <c r="N15" i="1"/>
  <c r="F15" i="1" s="1"/>
  <c r="M11" i="1"/>
  <c r="E11" i="1" s="1"/>
  <c r="N11" i="1"/>
  <c r="F11" i="1" s="1"/>
  <c r="O11" i="1"/>
  <c r="G11" i="1" s="1"/>
  <c r="N12" i="1"/>
  <c r="O12" i="1"/>
  <c r="M13" i="1"/>
  <c r="E13" i="1" s="1"/>
  <c r="M15" i="1"/>
  <c r="M16" i="1"/>
  <c r="E16" i="1" s="1"/>
  <c r="M17" i="1"/>
  <c r="E17" i="1" s="1"/>
  <c r="N17" i="1"/>
  <c r="F17" i="1" s="1"/>
  <c r="O17" i="1"/>
  <c r="G17" i="1" s="1"/>
  <c r="M20" i="1"/>
  <c r="E20" i="1" s="1"/>
  <c r="N20" i="1"/>
  <c r="F20" i="1" s="1"/>
  <c r="O20" i="1"/>
  <c r="G20" i="1" s="1"/>
  <c r="M21" i="1"/>
  <c r="E21" i="1" s="1"/>
  <c r="M22" i="1"/>
  <c r="E22" i="1" s="1"/>
  <c r="N22" i="1"/>
  <c r="F22" i="1" s="1"/>
  <c r="O22" i="1"/>
  <c r="G22" i="1" s="1"/>
  <c r="N23" i="1"/>
  <c r="O23" i="1"/>
  <c r="G23" i="1" s="1"/>
  <c r="N24" i="1"/>
  <c r="F24" i="1" s="1"/>
  <c r="O24" i="1"/>
  <c r="G24" i="1" s="1"/>
  <c r="M25" i="1"/>
  <c r="E25" i="1" s="1"/>
  <c r="N25" i="1"/>
  <c r="F25" i="1" s="1"/>
  <c r="O25" i="1"/>
  <c r="G25" i="1" s="1"/>
  <c r="M26" i="1"/>
  <c r="E26" i="1" s="1"/>
  <c r="N26" i="1"/>
  <c r="F26" i="1" s="1"/>
  <c r="O26" i="1"/>
  <c r="G26" i="1" s="1"/>
  <c r="M27" i="1"/>
  <c r="E27" i="1" s="1"/>
  <c r="N27" i="1"/>
  <c r="F27" i="1" s="1"/>
  <c r="O27" i="1"/>
  <c r="G27" i="1" s="1"/>
  <c r="N28" i="1"/>
  <c r="F28" i="1" s="1"/>
  <c r="O28" i="1"/>
  <c r="G28" i="1" s="1"/>
  <c r="M29" i="1"/>
  <c r="E29" i="1" s="1"/>
  <c r="N29" i="1"/>
  <c r="F29" i="1" s="1"/>
  <c r="O29" i="1"/>
  <c r="G29" i="1" s="1"/>
  <c r="M34" i="1"/>
  <c r="E34" i="1" s="1"/>
  <c r="N34" i="1"/>
  <c r="F34" i="1" s="1"/>
  <c r="O34" i="1"/>
  <c r="G34" i="1" s="1"/>
  <c r="M35" i="1"/>
  <c r="E35" i="1" s="1"/>
  <c r="N35" i="1"/>
  <c r="F35" i="1" s="1"/>
  <c r="O35" i="1"/>
  <c r="G35" i="1" s="1"/>
  <c r="M36" i="1"/>
  <c r="N36" i="1"/>
  <c r="F36" i="1" s="1"/>
  <c r="O36" i="1"/>
  <c r="G36" i="1" s="1"/>
  <c r="M37" i="1"/>
  <c r="L41" i="1"/>
  <c r="M41" i="1"/>
  <c r="E41" i="1" s="1"/>
  <c r="N41" i="1"/>
  <c r="F41" i="1" s="1"/>
  <c r="O41" i="1"/>
  <c r="G41" i="1" s="1"/>
  <c r="L42" i="1"/>
  <c r="M42" i="1"/>
  <c r="E42" i="1" s="1"/>
  <c r="N42" i="1"/>
  <c r="F42" i="1" s="1"/>
  <c r="O42" i="1"/>
  <c r="G42" i="1" s="1"/>
  <c r="L43" i="1"/>
  <c r="M43" i="1"/>
  <c r="E43" i="1" s="1"/>
  <c r="N43" i="1"/>
  <c r="F43" i="1" s="1"/>
  <c r="O43" i="1"/>
  <c r="G43" i="1" s="1"/>
  <c r="L44" i="1"/>
  <c r="M44" i="1"/>
  <c r="E44" i="1" s="1"/>
  <c r="N44" i="1"/>
  <c r="F44" i="1" s="1"/>
  <c r="O44" i="1"/>
  <c r="G44" i="1" s="1"/>
  <c r="F23" i="1"/>
  <c r="C53" i="1" l="1"/>
  <c r="D53" i="1" s="1"/>
  <c r="C55" i="1"/>
  <c r="D55" i="1" s="1"/>
  <c r="G33" i="1"/>
  <c r="G18" i="1"/>
  <c r="C57" i="1" s="1"/>
  <c r="D57" i="1" s="1"/>
</calcChain>
</file>

<file path=xl/sharedStrings.xml><?xml version="1.0" encoding="utf-8"?>
<sst xmlns="http://schemas.openxmlformats.org/spreadsheetml/2006/main" count="139" uniqueCount="98">
  <si>
    <t>Vardas</t>
  </si>
  <si>
    <t>Pavardė</t>
  </si>
  <si>
    <t>Klasė</t>
  </si>
  <si>
    <t>Dalykų grupė</t>
  </si>
  <si>
    <t>Dalykas</t>
  </si>
  <si>
    <t>Kursas</t>
  </si>
  <si>
    <t>Pamokų skaičius</t>
  </si>
  <si>
    <t>11 kl.</t>
  </si>
  <si>
    <t>12 kl.</t>
  </si>
  <si>
    <t>B R A N D U O L I O   D A L Y K A I</t>
  </si>
  <si>
    <t>Tikyba</t>
  </si>
  <si>
    <t>–</t>
  </si>
  <si>
    <t>Anglų kalba</t>
  </si>
  <si>
    <t>Istorija</t>
  </si>
  <si>
    <t>Geografija</t>
  </si>
  <si>
    <t>Matematika</t>
  </si>
  <si>
    <t>Biologija</t>
  </si>
  <si>
    <t>Fizika</t>
  </si>
  <si>
    <t>Chemija</t>
  </si>
  <si>
    <t>Dailė</t>
  </si>
  <si>
    <t>Muzika</t>
  </si>
  <si>
    <r>
      <t>PASIRENKAMIEJI DALYKAI</t>
    </r>
    <r>
      <rPr>
        <sz val="11"/>
        <rFont val="Times New Roman"/>
        <family val="1"/>
        <charset val="186"/>
      </rPr>
      <t>, įskaičiuojami į dalykų ir pamokų skaičių</t>
    </r>
  </si>
  <si>
    <t>Braižyba</t>
  </si>
  <si>
    <r>
      <t>MODULIAI</t>
    </r>
    <r>
      <rPr>
        <sz val="11"/>
        <rFont val="Times New Roman"/>
        <family val="1"/>
        <charset val="186"/>
      </rPr>
      <t>, įskaičiuojami į pamokų skaičių, bet neįskaičiuojami į dalykų skaičių</t>
    </r>
  </si>
  <si>
    <t>Iš viso dalykų:</t>
  </si>
  <si>
    <t>Data</t>
  </si>
  <si>
    <r>
      <t>Išplėstinis kursas</t>
    </r>
    <r>
      <rPr>
        <b/>
        <sz val="10"/>
        <rFont val="Times New Roman"/>
        <family val="1"/>
        <charset val="186"/>
      </rPr>
      <t xml:space="preserve"> (A)</t>
    </r>
  </si>
  <si>
    <r>
      <t>Bendrasis kursas</t>
    </r>
    <r>
      <rPr>
        <b/>
        <sz val="10"/>
        <rFont val="Times New Roman"/>
        <family val="1"/>
        <charset val="186"/>
      </rPr>
      <t xml:space="preserve"> (B)</t>
    </r>
  </si>
  <si>
    <t>Turizmas ir mityba</t>
  </si>
  <si>
    <t>Bendrasis kursas</t>
  </si>
  <si>
    <t>B.k. + programavimas</t>
  </si>
  <si>
    <r>
      <t xml:space="preserve">Menai arba technologijos 
</t>
    </r>
    <r>
      <rPr>
        <sz val="10"/>
        <rFont val="Times New Roman"/>
        <family val="1"/>
        <charset val="186"/>
      </rPr>
      <t>(1 d. privalomas)</t>
    </r>
  </si>
  <si>
    <t>Modulis</t>
  </si>
  <si>
    <t>B lygis</t>
  </si>
  <si>
    <t>A lygis</t>
  </si>
  <si>
    <r>
      <t>Gamtos mokslai</t>
    </r>
    <r>
      <rPr>
        <sz val="10"/>
        <rFont val="Times New Roman"/>
        <family val="1"/>
        <charset val="186"/>
      </rPr>
      <t xml:space="preserve"> 
(1 d. privalomas)</t>
    </r>
  </si>
  <si>
    <r>
      <t>Socialiniai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mokslai 
</t>
    </r>
    <r>
      <rPr>
        <sz val="10"/>
        <rFont val="Times New Roman"/>
        <family val="1"/>
        <charset val="186"/>
      </rPr>
      <t>(1 d. privalomas)</t>
    </r>
  </si>
  <si>
    <r>
      <t xml:space="preserve">Matematika </t>
    </r>
    <r>
      <rPr>
        <sz val="10"/>
        <rFont val="Times New Roman"/>
        <family val="1"/>
        <charset val="186"/>
      </rPr>
      <t>(Privaloma)</t>
    </r>
  </si>
  <si>
    <t xml:space="preserve"> </t>
  </si>
  <si>
    <t>B1</t>
  </si>
  <si>
    <t>B2</t>
  </si>
  <si>
    <t>1 p.</t>
  </si>
  <si>
    <t>4 p.</t>
  </si>
  <si>
    <t>2 p.</t>
  </si>
  <si>
    <t>3 p.</t>
  </si>
  <si>
    <r>
      <t>Informacinės technologijos</t>
    </r>
    <r>
      <rPr>
        <sz val="10"/>
        <rFont val="Times New Roman"/>
        <family val="1"/>
        <charset val="186"/>
      </rPr>
      <t xml:space="preserve"> 
(tik 1 kursas) </t>
    </r>
  </si>
  <si>
    <r>
      <t xml:space="preserve">Pasirinktą dalyką, kursą, modulį pažymėkite: </t>
    </r>
    <r>
      <rPr>
        <sz val="10"/>
        <rFont val="Sylfaen"/>
        <family val="1"/>
        <charset val="186"/>
      </rPr>
      <t xml:space="preserve"> </t>
    </r>
    <r>
      <rPr>
        <sz val="10"/>
        <rFont val="Wingdings"/>
        <charset val="2"/>
      </rPr>
      <t>x</t>
    </r>
  </si>
  <si>
    <t>4p.</t>
  </si>
  <si>
    <t>A2</t>
  </si>
  <si>
    <t>4/5 p.</t>
  </si>
  <si>
    <t>4/3 p.</t>
  </si>
  <si>
    <t>Lotynų kalba</t>
  </si>
  <si>
    <r>
      <t xml:space="preserve">Anglų kalba </t>
    </r>
    <r>
      <rPr>
        <sz val="10"/>
        <rFont val="Times New Roman"/>
        <family val="1"/>
        <charset val="186"/>
      </rPr>
      <t>(tik 1 modulis)</t>
    </r>
  </si>
  <si>
    <t>Pamokų sk. III klasėje:</t>
  </si>
  <si>
    <t>Pamokų sk. IV klasėje:</t>
  </si>
  <si>
    <t xml:space="preserve">parašas </t>
  </si>
  <si>
    <t>parašas</t>
  </si>
  <si>
    <t>mokinio (-ės) vardas, pavardė</t>
  </si>
  <si>
    <t>tėvų (globėjų) vardas, pavardė</t>
  </si>
  <si>
    <t>PASTABA. Planas turi būti išspausdintas ant vieno lapo iš abiejų pusių</t>
  </si>
  <si>
    <t>III kl.</t>
  </si>
  <si>
    <t>IV kl.</t>
  </si>
  <si>
    <t>Psichologija</t>
  </si>
  <si>
    <t>6 p.</t>
  </si>
  <si>
    <t>Fotografijos meno pradmenys</t>
  </si>
  <si>
    <t xml:space="preserve">Istorijos šaltiniai </t>
  </si>
  <si>
    <t>Istorija  A kursui</t>
  </si>
  <si>
    <t>Biologija A kursui</t>
  </si>
  <si>
    <t>Kompleksinis chemijos kurso kartojimas</t>
  </si>
  <si>
    <t>Chemija A kursui</t>
  </si>
  <si>
    <t>Matematika B kursui</t>
  </si>
  <si>
    <t>Matematika A kursui</t>
  </si>
  <si>
    <t>Fizika A kursui</t>
  </si>
  <si>
    <t>Grafinis dizainas</t>
  </si>
  <si>
    <t>A1</t>
  </si>
  <si>
    <t>Dorinis ugdymas</t>
  </si>
  <si>
    <t>Lietuvių kalba ir literatūra</t>
  </si>
  <si>
    <t xml:space="preserve">I užsienio kalba </t>
  </si>
  <si>
    <r>
      <t>Lietuvių kalba ir literatūra</t>
    </r>
    <r>
      <rPr>
        <sz val="10"/>
        <rFont val="Times New Roman"/>
        <family val="1"/>
        <charset val="186"/>
      </rPr>
      <t xml:space="preserve"> (privalomas) </t>
    </r>
  </si>
  <si>
    <t>Pasirinkta sporto šaka (sportinis šokis)</t>
  </si>
  <si>
    <t>5 p.</t>
  </si>
  <si>
    <r>
      <t xml:space="preserve">Fizinis ugdymas
</t>
    </r>
    <r>
      <rPr>
        <sz val="10"/>
        <rFont val="Times New Roman"/>
        <family val="1"/>
        <charset val="186"/>
      </rPr>
      <t>(1 d. privalomas)</t>
    </r>
  </si>
  <si>
    <t>Fizinis ugdymas</t>
  </si>
  <si>
    <t xml:space="preserve">Vokiečių kalba </t>
  </si>
  <si>
    <t xml:space="preserve">Rusų kalba </t>
  </si>
  <si>
    <r>
      <t>Lietuvių kalba</t>
    </r>
    <r>
      <rPr>
        <sz val="10"/>
        <rFont val="Times New Roman"/>
        <family val="1"/>
        <charset val="186"/>
      </rPr>
      <t xml:space="preserve"> </t>
    </r>
  </si>
  <si>
    <t>Anglų kalbos gramatikos ir rašymo įgūdžių formavimas</t>
  </si>
  <si>
    <t>Bendroji biologija</t>
  </si>
  <si>
    <t>Reiškiniai ir lygtys</t>
  </si>
  <si>
    <t>Įdomioji geometrija</t>
  </si>
  <si>
    <t>Geoma</t>
  </si>
  <si>
    <t xml:space="preserve">Šokis </t>
  </si>
  <si>
    <t>Motyvuotas rašymas (rašybos įvertinimas ir teksto kūrimas)</t>
  </si>
  <si>
    <t xml:space="preserve">Fizikos kompleksiniai uždaviniai </t>
  </si>
  <si>
    <t xml:space="preserve">Anglų kalbos kalbėjimo  įgūdžių tobulinimas Monologo ir dialogo strategijos ir praktika </t>
  </si>
  <si>
    <t>TELŠIŲ VINCENTO BORISEVIČIAUS GIMNAZIJA</t>
  </si>
  <si>
    <t>II užsienio kalba</t>
  </si>
  <si>
    <t>2022–2024 m. m. individualus ugdymo(si) planas (III–IV kl.)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</si>
</sst>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6" x14ac:knownFonts="1">
    <font>
      <sz val="11"/>
      <color theme="1"/>
      <name val="Times New Roman"/>
      <family val="2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186"/>
    </font>
    <font>
      <sz val="10"/>
      <name val="Sylfaen"/>
      <family val="1"/>
      <charset val="186"/>
    </font>
    <font>
      <sz val="10"/>
      <name val="Wingdings"/>
      <charset val="2"/>
    </font>
    <font>
      <b/>
      <sz val="12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  <font>
      <i/>
      <sz val="11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0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Protection="1"/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quotePrefix="1" applyFont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quotePrefix="1"/>
    <xf numFmtId="0" fontId="2" fillId="0" borderId="2" xfId="0" quotePrefix="1" applyFont="1" applyBorder="1" applyAlignment="1">
      <alignment horizontal="right" vertical="center" wrapText="1"/>
    </xf>
    <xf numFmtId="0" fontId="2" fillId="0" borderId="10" xfId="0" quotePrefix="1" applyFont="1" applyBorder="1" applyAlignment="1">
      <alignment horizontal="right" vertical="center" wrapText="1"/>
    </xf>
    <xf numFmtId="0" fontId="2" fillId="0" borderId="4" xfId="0" quotePrefix="1" applyFont="1" applyBorder="1" applyAlignment="1">
      <alignment horizontal="right" vertical="center" wrapText="1"/>
    </xf>
    <xf numFmtId="0" fontId="2" fillId="0" borderId="14" xfId="0" quotePrefix="1" applyFont="1" applyBorder="1" applyAlignment="1">
      <alignment horizontal="right" vertical="center" wrapText="1"/>
    </xf>
    <xf numFmtId="0" fontId="2" fillId="0" borderId="5" xfId="0" quotePrefix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righ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/>
    <xf numFmtId="0" fontId="23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0" borderId="15" xfId="0" quotePrefix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6" xfId="0" quotePrefix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7" borderId="1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5" xfId="0" quotePrefix="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" fontId="2" fillId="0" borderId="3" xfId="0" quotePrefix="1" applyNumberFormat="1" applyFont="1" applyBorder="1" applyAlignment="1">
      <alignment horizontal="right" vertical="center" wrapText="1"/>
    </xf>
    <xf numFmtId="18" fontId="2" fillId="0" borderId="10" xfId="0" quotePrefix="1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3" xfId="0" quotePrefix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7" borderId="1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7" borderId="20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0" fillId="7" borderId="17" xfId="0" applyFill="1" applyBorder="1"/>
    <xf numFmtId="0" fontId="2" fillId="0" borderId="2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</cellXfs>
  <cellStyles count="1">
    <cellStyle name="Įprastas" xfId="0" builtinId="0"/>
  </cellStyles>
  <dxfs count="47">
    <dxf>
      <font>
        <b/>
        <i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K$41" lockText="1" noThreeD="1"/>
</file>

<file path=xl/ctrlProps/ctrlProp10.xml><?xml version="1.0" encoding="utf-8"?>
<formControlPr xmlns="http://schemas.microsoft.com/office/spreadsheetml/2009/9/main" objectType="CheckBox" fmlaLink="$L$17" lockText="1" noThreeD="1"/>
</file>

<file path=xl/ctrlProps/ctrlProp11.xml><?xml version="1.0" encoding="utf-8"?>
<formControlPr xmlns="http://schemas.microsoft.com/office/spreadsheetml/2009/9/main" objectType="CheckBox" fmlaLink="$K$13" lockText="1" noThreeD="1"/>
</file>

<file path=xl/ctrlProps/ctrlProp12.xml><?xml version="1.0" encoding="utf-8"?>
<formControlPr xmlns="http://schemas.microsoft.com/office/spreadsheetml/2009/9/main" objectType="CheckBox" fmlaLink="$L$13" lockText="1" noThreeD="1"/>
</file>

<file path=xl/ctrlProps/ctrlProp13.xml><?xml version="1.0" encoding="utf-8"?>
<formControlPr xmlns="http://schemas.microsoft.com/office/spreadsheetml/2009/9/main" objectType="CheckBox" fmlaLink="$K$18" lockText="1" noThreeD="1"/>
</file>

<file path=xl/ctrlProps/ctrlProp14.xml><?xml version="1.0" encoding="utf-8"?>
<formControlPr xmlns="http://schemas.microsoft.com/office/spreadsheetml/2009/9/main" objectType="CheckBox" fmlaLink="$L$18" lockText="1" noThreeD="1"/>
</file>

<file path=xl/ctrlProps/ctrlProp15.xml><?xml version="1.0" encoding="utf-8"?>
<formControlPr xmlns="http://schemas.microsoft.com/office/spreadsheetml/2009/9/main" objectType="CheckBox" fmlaLink="$K$20" lockText="1" noThreeD="1"/>
</file>

<file path=xl/ctrlProps/ctrlProp16.xml><?xml version="1.0" encoding="utf-8"?>
<formControlPr xmlns="http://schemas.microsoft.com/office/spreadsheetml/2009/9/main" objectType="CheckBox" fmlaLink="$L$20" lockText="1" noThreeD="1"/>
</file>

<file path=xl/ctrlProps/ctrlProp17.xml><?xml version="1.0" encoding="utf-8"?>
<formControlPr xmlns="http://schemas.microsoft.com/office/spreadsheetml/2009/9/main" objectType="CheckBox" fmlaLink="$K$21" lockText="1" noThreeD="1"/>
</file>

<file path=xl/ctrlProps/ctrlProp18.xml><?xml version="1.0" encoding="utf-8"?>
<formControlPr xmlns="http://schemas.microsoft.com/office/spreadsheetml/2009/9/main" objectType="CheckBox" fmlaLink="$L$21" lockText="1" noThreeD="1"/>
</file>

<file path=xl/ctrlProps/ctrlProp19.xml><?xml version="1.0" encoding="utf-8"?>
<formControlPr xmlns="http://schemas.microsoft.com/office/spreadsheetml/2009/9/main" objectType="CheckBox" fmlaLink="$K$22" lockText="1" noThreeD="1"/>
</file>

<file path=xl/ctrlProps/ctrlProp2.xml><?xml version="1.0" encoding="utf-8"?>
<formControlPr xmlns="http://schemas.microsoft.com/office/spreadsheetml/2009/9/main" objectType="CheckBox" fmlaLink="$K$42" lockText="1" noThreeD="1"/>
</file>

<file path=xl/ctrlProps/ctrlProp20.xml><?xml version="1.0" encoding="utf-8"?>
<formControlPr xmlns="http://schemas.microsoft.com/office/spreadsheetml/2009/9/main" objectType="CheckBox" fmlaLink="$L$22" lockText="1" noThreeD="1"/>
</file>

<file path=xl/ctrlProps/ctrlProp21.xml><?xml version="1.0" encoding="utf-8"?>
<formControlPr xmlns="http://schemas.microsoft.com/office/spreadsheetml/2009/9/main" objectType="CheckBox" fmlaLink="$K$23" lockText="1" noThreeD="1"/>
</file>

<file path=xl/ctrlProps/ctrlProp22.xml><?xml version="1.0" encoding="utf-8"?>
<formControlPr xmlns="http://schemas.microsoft.com/office/spreadsheetml/2009/9/main" objectType="CheckBox" fmlaLink="$K$24" lockText="1" noThreeD="1"/>
</file>

<file path=xl/ctrlProps/ctrlProp23.xml><?xml version="1.0" encoding="utf-8"?>
<formControlPr xmlns="http://schemas.microsoft.com/office/spreadsheetml/2009/9/main" objectType="CheckBox" fmlaLink="$K$25" lockText="1" noThreeD="1"/>
</file>

<file path=xl/ctrlProps/ctrlProp24.xml><?xml version="1.0" encoding="utf-8"?>
<formControlPr xmlns="http://schemas.microsoft.com/office/spreadsheetml/2009/9/main" objectType="CheckBox" fmlaLink="$K$26" lockText="1" noThreeD="1"/>
</file>

<file path=xl/ctrlProps/ctrlProp25.xml><?xml version="1.0" encoding="utf-8"?>
<formControlPr xmlns="http://schemas.microsoft.com/office/spreadsheetml/2009/9/main" objectType="CheckBox" fmlaLink="$K$27" lockText="1" noThreeD="1"/>
</file>

<file path=xl/ctrlProps/ctrlProp26.xml><?xml version="1.0" encoding="utf-8"?>
<formControlPr xmlns="http://schemas.microsoft.com/office/spreadsheetml/2009/9/main" objectType="CheckBox" fmlaLink="$K$28" lockText="1" noThreeD="1"/>
</file>

<file path=xl/ctrlProps/ctrlProp27.xml><?xml version="1.0" encoding="utf-8"?>
<formControlPr xmlns="http://schemas.microsoft.com/office/spreadsheetml/2009/9/main" objectType="CheckBox" fmlaLink="$K$29" lockText="1" noThreeD="1"/>
</file>

<file path=xl/ctrlProps/ctrlProp28.xml><?xml version="1.0" encoding="utf-8"?>
<formControlPr xmlns="http://schemas.microsoft.com/office/spreadsheetml/2009/9/main" objectType="CheckBox" fmlaLink="$K$11" lockText="1" noThreeD="1"/>
</file>

<file path=xl/ctrlProps/ctrlProp29.xml><?xml version="1.0" encoding="utf-8"?>
<formControlPr xmlns="http://schemas.microsoft.com/office/spreadsheetml/2009/9/main" objectType="CheckBox" fmlaLink="$K$34" lockText="1" noThreeD="1"/>
</file>

<file path=xl/ctrlProps/ctrlProp3.xml><?xml version="1.0" encoding="utf-8"?>
<formControlPr xmlns="http://schemas.microsoft.com/office/spreadsheetml/2009/9/main" objectType="CheckBox" fmlaLink="$K$43" lockText="1" noThreeD="1"/>
</file>

<file path=xl/ctrlProps/ctrlProp30.xml><?xml version="1.0" encoding="utf-8"?>
<formControlPr xmlns="http://schemas.microsoft.com/office/spreadsheetml/2009/9/main" objectType="CheckBox" fmlaLink="$L$35" lockText="1" noThreeD="1"/>
</file>

<file path=xl/ctrlProps/ctrlProp31.xml><?xml version="1.0" encoding="utf-8"?>
<formControlPr xmlns="http://schemas.microsoft.com/office/spreadsheetml/2009/9/main" objectType="CheckBox" fmlaLink="$K$36" lockText="1" noThreeD="1"/>
</file>

<file path=xl/ctrlProps/ctrlProp32.xml><?xml version="1.0" encoding="utf-8"?>
<formControlPr xmlns="http://schemas.microsoft.com/office/spreadsheetml/2009/9/main" objectType="CheckBox" fmlaLink="$K$37" lockText="1" noThreeD="1"/>
</file>

<file path=xl/ctrlProps/ctrlProp33.xml><?xml version="1.0" encoding="utf-8"?>
<formControlPr xmlns="http://schemas.microsoft.com/office/spreadsheetml/2009/9/main" objectType="CheckBox" fmlaLink="$L$15" lockText="1" noThreeD="1"/>
</file>

<file path=xl/ctrlProps/ctrlProp34.xml><?xml version="1.0" encoding="utf-8"?>
<formControlPr xmlns="http://schemas.microsoft.com/office/spreadsheetml/2009/9/main" objectType="CheckBox" fmlaLink="$K$15" lockText="1" noThreeD="1"/>
</file>

<file path=xl/ctrlProps/ctrlProp35.xml><?xml version="1.0" encoding="utf-8"?>
<formControlPr xmlns="http://schemas.microsoft.com/office/spreadsheetml/2009/9/main" objectType="CheckBox" fmlaLink="$K$38" lockText="1" noThreeD="1"/>
</file>

<file path=xl/ctrlProps/ctrlProp36.xml><?xml version="1.0" encoding="utf-8"?>
<formControlPr xmlns="http://schemas.microsoft.com/office/spreadsheetml/2009/9/main" objectType="CheckBox" fmlaLink="$K$46" lockText="1" noThreeD="1"/>
</file>

<file path=xl/ctrlProps/ctrlProp37.xml><?xml version="1.0" encoding="utf-8"?>
<formControlPr xmlns="http://schemas.microsoft.com/office/spreadsheetml/2009/9/main" objectType="CheckBox" fmlaLink="$K$47" lockText="1" noThreeD="1"/>
</file>

<file path=xl/ctrlProps/ctrlProp38.xml><?xml version="1.0" encoding="utf-8"?>
<formControlPr xmlns="http://schemas.microsoft.com/office/spreadsheetml/2009/9/main" objectType="CheckBox" fmlaLink="$K$46" lockText="1" noThreeD="1"/>
</file>

<file path=xl/ctrlProps/ctrlProp39.xml><?xml version="1.0" encoding="utf-8"?>
<formControlPr xmlns="http://schemas.microsoft.com/office/spreadsheetml/2009/9/main" objectType="CheckBox" fmlaLink="$K$45" lockText="1" noThreeD="1"/>
</file>

<file path=xl/ctrlProps/ctrlProp4.xml><?xml version="1.0" encoding="utf-8"?>
<formControlPr xmlns="http://schemas.microsoft.com/office/spreadsheetml/2009/9/main" objectType="CheckBox" fmlaLink="$K$44" lockText="1" noThreeD="1"/>
</file>

<file path=xl/ctrlProps/ctrlProp40.xml><?xml version="1.0" encoding="utf-8"?>
<formControlPr xmlns="http://schemas.microsoft.com/office/spreadsheetml/2009/9/main" objectType="CheckBox" fmlaLink="$K$39" lockText="1" noThreeD="1"/>
</file>

<file path=xl/ctrlProps/ctrlProp41.xml><?xml version="1.0" encoding="utf-8"?>
<formControlPr xmlns="http://schemas.microsoft.com/office/spreadsheetml/2009/9/main" objectType="CheckBox" fmlaLink="$K$48" lockText="1" noThreeD="1"/>
</file>

<file path=xl/ctrlProps/ctrlProp42.xml><?xml version="1.0" encoding="utf-8"?>
<formControlPr xmlns="http://schemas.microsoft.com/office/spreadsheetml/2009/9/main" objectType="CheckBox" fmlaLink="$K$49" lockText="1" noThreeD="1"/>
</file>

<file path=xl/ctrlProps/ctrlProp43.xml><?xml version="1.0" encoding="utf-8"?>
<formControlPr xmlns="http://schemas.microsoft.com/office/spreadsheetml/2009/9/main" objectType="CheckBox" fmlaLink="$K$33" lockText="1" noThreeD="1"/>
</file>

<file path=xl/ctrlProps/ctrlProp44.xml><?xml version="1.0" encoding="utf-8"?>
<formControlPr xmlns="http://schemas.microsoft.com/office/spreadsheetml/2009/9/main" objectType="CheckBox" fmlaLink="$K$32" lockText="1" noThreeD="1"/>
</file>

<file path=xl/ctrlProps/ctrlProp5.xml><?xml version="1.0" encoding="utf-8"?>
<formControlPr xmlns="http://schemas.microsoft.com/office/spreadsheetml/2009/9/main" objectType="CheckBox" fmlaLink="$K$46" lockText="1" noThreeD="1"/>
</file>

<file path=xl/ctrlProps/ctrlProp6.xml><?xml version="1.0" encoding="utf-8"?>
<formControlPr xmlns="http://schemas.microsoft.com/office/spreadsheetml/2009/9/main" objectType="CheckBox" fmlaLink="$K$50" lockText="1" noThreeD="1"/>
</file>

<file path=xl/ctrlProps/ctrlProp7.xml><?xml version="1.0" encoding="utf-8"?>
<formControlPr xmlns="http://schemas.microsoft.com/office/spreadsheetml/2009/9/main" objectType="CheckBox" fmlaLink="$K$16" lockText="1" noThreeD="1"/>
</file>

<file path=xl/ctrlProps/ctrlProp8.xml><?xml version="1.0" encoding="utf-8"?>
<formControlPr xmlns="http://schemas.microsoft.com/office/spreadsheetml/2009/9/main" objectType="CheckBox" fmlaLink="$L$16" lockText="1" noThreeD="1"/>
</file>

<file path=xl/ctrlProps/ctrlProp9.xml><?xml version="1.0" encoding="utf-8"?>
<formControlPr xmlns="http://schemas.microsoft.com/office/spreadsheetml/2009/9/main" objectType="CheckBox" fmlaLink="$K$17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581025</xdr:colOff>
      <xdr:row>41</xdr:row>
      <xdr:rowOff>0</xdr:rowOff>
    </xdr:from>
    <xdr:ext cx="184731" cy="264560"/>
    <xdr:sp macro="" textlink="">
      <xdr:nvSpPr>
        <xdr:cNvPr id="2" name="TextBox 1">
          <a:extLst/>
        </xdr:cNvPr>
        <xdr:cNvSpPr txBox="1"/>
      </xdr:nvSpPr>
      <xdr:spPr>
        <a:xfrm>
          <a:off x="5295900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40</xdr:row>
          <xdr:rowOff>38100</xdr:rowOff>
        </xdr:from>
        <xdr:to>
          <xdr:col>7</xdr:col>
          <xdr:colOff>447675</xdr:colOff>
          <xdr:row>40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41</xdr:row>
          <xdr:rowOff>38100</xdr:rowOff>
        </xdr:from>
        <xdr:to>
          <xdr:col>7</xdr:col>
          <xdr:colOff>447675</xdr:colOff>
          <xdr:row>41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42</xdr:row>
          <xdr:rowOff>38100</xdr:rowOff>
        </xdr:from>
        <xdr:to>
          <xdr:col>7</xdr:col>
          <xdr:colOff>447675</xdr:colOff>
          <xdr:row>42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43</xdr:row>
          <xdr:rowOff>38100</xdr:rowOff>
        </xdr:from>
        <xdr:to>
          <xdr:col>7</xdr:col>
          <xdr:colOff>447675</xdr:colOff>
          <xdr:row>43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45</xdr:row>
          <xdr:rowOff>38100</xdr:rowOff>
        </xdr:from>
        <xdr:to>
          <xdr:col>7</xdr:col>
          <xdr:colOff>447675</xdr:colOff>
          <xdr:row>45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49</xdr:row>
          <xdr:rowOff>38100</xdr:rowOff>
        </xdr:from>
        <xdr:to>
          <xdr:col>7</xdr:col>
          <xdr:colOff>447675</xdr:colOff>
          <xdr:row>49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</xdr:row>
          <xdr:rowOff>0</xdr:rowOff>
        </xdr:from>
        <xdr:to>
          <xdr:col>7</xdr:col>
          <xdr:colOff>485775</xdr:colOff>
          <xdr:row>15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15</xdr:row>
          <xdr:rowOff>0</xdr:rowOff>
        </xdr:from>
        <xdr:to>
          <xdr:col>8</xdr:col>
          <xdr:colOff>457200</xdr:colOff>
          <xdr:row>15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15</xdr:row>
          <xdr:rowOff>219075</xdr:rowOff>
        </xdr:from>
        <xdr:to>
          <xdr:col>7</xdr:col>
          <xdr:colOff>485775</xdr:colOff>
          <xdr:row>16</xdr:row>
          <xdr:rowOff>209550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15</xdr:row>
          <xdr:rowOff>209550</xdr:rowOff>
        </xdr:from>
        <xdr:to>
          <xdr:col>8</xdr:col>
          <xdr:colOff>476250</xdr:colOff>
          <xdr:row>16</xdr:row>
          <xdr:rowOff>200025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12</xdr:row>
          <xdr:rowOff>85725</xdr:rowOff>
        </xdr:from>
        <xdr:to>
          <xdr:col>7</xdr:col>
          <xdr:colOff>476250</xdr:colOff>
          <xdr:row>13</xdr:row>
          <xdr:rowOff>114300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12</xdr:row>
          <xdr:rowOff>95250</xdr:rowOff>
        </xdr:from>
        <xdr:to>
          <xdr:col>8</xdr:col>
          <xdr:colOff>447675</xdr:colOff>
          <xdr:row>13</xdr:row>
          <xdr:rowOff>123825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17</xdr:row>
          <xdr:rowOff>85725</xdr:rowOff>
        </xdr:from>
        <xdr:to>
          <xdr:col>7</xdr:col>
          <xdr:colOff>476250</xdr:colOff>
          <xdr:row>18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95250</xdr:rowOff>
        </xdr:from>
        <xdr:to>
          <xdr:col>8</xdr:col>
          <xdr:colOff>438150</xdr:colOff>
          <xdr:row>18</xdr:row>
          <xdr:rowOff>85725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18</xdr:row>
          <xdr:rowOff>200025</xdr:rowOff>
        </xdr:from>
        <xdr:to>
          <xdr:col>7</xdr:col>
          <xdr:colOff>476250</xdr:colOff>
          <xdr:row>19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219075</xdr:rowOff>
        </xdr:from>
        <xdr:to>
          <xdr:col>8</xdr:col>
          <xdr:colOff>438150</xdr:colOff>
          <xdr:row>19</xdr:row>
          <xdr:rowOff>209550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19</xdr:row>
          <xdr:rowOff>219075</xdr:rowOff>
        </xdr:from>
        <xdr:to>
          <xdr:col>7</xdr:col>
          <xdr:colOff>476250</xdr:colOff>
          <xdr:row>20</xdr:row>
          <xdr:rowOff>209550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19</xdr:row>
          <xdr:rowOff>209550</xdr:rowOff>
        </xdr:from>
        <xdr:to>
          <xdr:col>8</xdr:col>
          <xdr:colOff>428625</xdr:colOff>
          <xdr:row>20</xdr:row>
          <xdr:rowOff>200025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20</xdr:row>
          <xdr:rowOff>200025</xdr:rowOff>
        </xdr:from>
        <xdr:to>
          <xdr:col>7</xdr:col>
          <xdr:colOff>476250</xdr:colOff>
          <xdr:row>21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20</xdr:row>
          <xdr:rowOff>209550</xdr:rowOff>
        </xdr:from>
        <xdr:to>
          <xdr:col>8</xdr:col>
          <xdr:colOff>428625</xdr:colOff>
          <xdr:row>21</xdr:row>
          <xdr:rowOff>200025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21</xdr:row>
          <xdr:rowOff>209550</xdr:rowOff>
        </xdr:from>
        <xdr:to>
          <xdr:col>7</xdr:col>
          <xdr:colOff>476250</xdr:colOff>
          <xdr:row>22</xdr:row>
          <xdr:rowOff>200025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22</xdr:row>
          <xdr:rowOff>209550</xdr:rowOff>
        </xdr:from>
        <xdr:to>
          <xdr:col>7</xdr:col>
          <xdr:colOff>476250</xdr:colOff>
          <xdr:row>23</xdr:row>
          <xdr:rowOff>200025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</xdr:row>
          <xdr:rowOff>209550</xdr:rowOff>
        </xdr:from>
        <xdr:to>
          <xdr:col>7</xdr:col>
          <xdr:colOff>476250</xdr:colOff>
          <xdr:row>24</xdr:row>
          <xdr:rowOff>200025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25</xdr:row>
          <xdr:rowOff>0</xdr:rowOff>
        </xdr:from>
        <xdr:to>
          <xdr:col>7</xdr:col>
          <xdr:colOff>447675</xdr:colOff>
          <xdr:row>25</xdr:row>
          <xdr:rowOff>219075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26</xdr:row>
          <xdr:rowOff>47625</xdr:rowOff>
        </xdr:from>
        <xdr:to>
          <xdr:col>7</xdr:col>
          <xdr:colOff>447675</xdr:colOff>
          <xdr:row>26</xdr:row>
          <xdr:rowOff>276225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27</xdr:row>
          <xdr:rowOff>9525</xdr:rowOff>
        </xdr:from>
        <xdr:to>
          <xdr:col>7</xdr:col>
          <xdr:colOff>438150</xdr:colOff>
          <xdr:row>28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28</xdr:row>
          <xdr:rowOff>0</xdr:rowOff>
        </xdr:from>
        <xdr:to>
          <xdr:col>7</xdr:col>
          <xdr:colOff>447675</xdr:colOff>
          <xdr:row>28</xdr:row>
          <xdr:rowOff>219075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</xdr:row>
          <xdr:rowOff>85725</xdr:rowOff>
        </xdr:from>
        <xdr:to>
          <xdr:col>7</xdr:col>
          <xdr:colOff>485775</xdr:colOff>
          <xdr:row>11</xdr:row>
          <xdr:rowOff>104775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0</xdr:rowOff>
        </xdr:from>
        <xdr:to>
          <xdr:col>7</xdr:col>
          <xdr:colOff>457200</xdr:colOff>
          <xdr:row>33</xdr:row>
          <xdr:rowOff>219075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33</xdr:row>
          <xdr:rowOff>209550</xdr:rowOff>
        </xdr:from>
        <xdr:to>
          <xdr:col>8</xdr:col>
          <xdr:colOff>495300</xdr:colOff>
          <xdr:row>34</xdr:row>
          <xdr:rowOff>200025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35</xdr:row>
          <xdr:rowOff>0</xdr:rowOff>
        </xdr:from>
        <xdr:to>
          <xdr:col>7</xdr:col>
          <xdr:colOff>476250</xdr:colOff>
          <xdr:row>35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35</xdr:row>
          <xdr:rowOff>200025</xdr:rowOff>
        </xdr:from>
        <xdr:to>
          <xdr:col>7</xdr:col>
          <xdr:colOff>466725</xdr:colOff>
          <xdr:row>36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13</xdr:row>
          <xdr:rowOff>171450</xdr:rowOff>
        </xdr:from>
        <xdr:to>
          <xdr:col>7</xdr:col>
          <xdr:colOff>485775</xdr:colOff>
          <xdr:row>14</xdr:row>
          <xdr:rowOff>200025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13</xdr:row>
          <xdr:rowOff>180975</xdr:rowOff>
        </xdr:from>
        <xdr:to>
          <xdr:col>8</xdr:col>
          <xdr:colOff>447675</xdr:colOff>
          <xdr:row>14</xdr:row>
          <xdr:rowOff>209550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36</xdr:row>
          <xdr:rowOff>209550</xdr:rowOff>
        </xdr:from>
        <xdr:to>
          <xdr:col>7</xdr:col>
          <xdr:colOff>476250</xdr:colOff>
          <xdr:row>37</xdr:row>
          <xdr:rowOff>200025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45</xdr:row>
          <xdr:rowOff>38100</xdr:rowOff>
        </xdr:from>
        <xdr:to>
          <xdr:col>7</xdr:col>
          <xdr:colOff>447675</xdr:colOff>
          <xdr:row>45</xdr:row>
          <xdr:rowOff>257175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46</xdr:row>
          <xdr:rowOff>47625</xdr:rowOff>
        </xdr:from>
        <xdr:to>
          <xdr:col>7</xdr:col>
          <xdr:colOff>457200</xdr:colOff>
          <xdr:row>46</xdr:row>
          <xdr:rowOff>266700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44</xdr:row>
          <xdr:rowOff>38100</xdr:rowOff>
        </xdr:from>
        <xdr:to>
          <xdr:col>7</xdr:col>
          <xdr:colOff>447675</xdr:colOff>
          <xdr:row>44</xdr:row>
          <xdr:rowOff>257175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44</xdr:row>
          <xdr:rowOff>38100</xdr:rowOff>
        </xdr:from>
        <xdr:to>
          <xdr:col>7</xdr:col>
          <xdr:colOff>447675</xdr:colOff>
          <xdr:row>44</xdr:row>
          <xdr:rowOff>257175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37</xdr:row>
          <xdr:rowOff>219075</xdr:rowOff>
        </xdr:from>
        <xdr:to>
          <xdr:col>7</xdr:col>
          <xdr:colOff>476250</xdr:colOff>
          <xdr:row>38</xdr:row>
          <xdr:rowOff>209550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47</xdr:row>
          <xdr:rowOff>38100</xdr:rowOff>
        </xdr:from>
        <xdr:to>
          <xdr:col>7</xdr:col>
          <xdr:colOff>447675</xdr:colOff>
          <xdr:row>47</xdr:row>
          <xdr:rowOff>257175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48</xdr:row>
          <xdr:rowOff>38100</xdr:rowOff>
        </xdr:from>
        <xdr:to>
          <xdr:col>7</xdr:col>
          <xdr:colOff>447675</xdr:colOff>
          <xdr:row>48</xdr:row>
          <xdr:rowOff>257175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32</xdr:row>
          <xdr:rowOff>19050</xdr:rowOff>
        </xdr:from>
        <xdr:to>
          <xdr:col>8</xdr:col>
          <xdr:colOff>19050</xdr:colOff>
          <xdr:row>32</xdr:row>
          <xdr:rowOff>238125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31</xdr:row>
          <xdr:rowOff>28575</xdr:rowOff>
        </xdr:from>
        <xdr:to>
          <xdr:col>8</xdr:col>
          <xdr:colOff>28575</xdr:colOff>
          <xdr:row>31</xdr:row>
          <xdr:rowOff>247650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1"/>
  <dimension ref="A1:P65"/>
  <sheetViews>
    <sheetView tabSelected="1" topLeftCell="A25" zoomScaleNormal="100" zoomScaleSheetLayoutView="100" workbookViewId="0">
      <selection activeCell="W17" sqref="W17"/>
    </sheetView>
  </sheetViews>
  <sheetFormatPr defaultRowHeight="15" x14ac:dyDescent="0.25"/>
  <cols>
    <col min="1" max="1" width="5" customWidth="1"/>
    <col min="2" max="2" width="22" customWidth="1"/>
    <col min="4" max="4" width="25.140625" customWidth="1"/>
    <col min="5" max="5" width="8" customWidth="1"/>
    <col min="6" max="6" width="6.7109375" customWidth="1"/>
    <col min="7" max="7" width="8.7109375" customWidth="1"/>
    <col min="9" max="9" width="10" customWidth="1"/>
    <col min="10" max="10" width="9.28515625" style="54" hidden="1" customWidth="1"/>
    <col min="11" max="16" width="9.28515625" hidden="1" customWidth="1"/>
    <col min="17" max="17" width="9.140625" customWidth="1"/>
  </cols>
  <sheetData>
    <row r="1" spans="1:16" ht="18.75" x14ac:dyDescent="0.25">
      <c r="A1" s="145" t="s">
        <v>95</v>
      </c>
      <c r="B1" s="145"/>
      <c r="C1" s="145"/>
      <c r="D1" s="145"/>
      <c r="E1" s="145"/>
      <c r="F1" s="145"/>
      <c r="G1" s="145"/>
      <c r="H1" s="145"/>
      <c r="I1" s="145"/>
    </row>
    <row r="2" spans="1:16" x14ac:dyDescent="0.25">
      <c r="A2" s="145" t="s">
        <v>97</v>
      </c>
      <c r="B2" s="145"/>
      <c r="C2" s="145"/>
      <c r="D2" s="145"/>
      <c r="E2" s="145"/>
      <c r="F2" s="145"/>
      <c r="G2" s="145"/>
      <c r="H2" s="145"/>
      <c r="I2" s="145"/>
    </row>
    <row r="3" spans="1:16" x14ac:dyDescent="0.25">
      <c r="A3" s="145"/>
      <c r="B3" s="145"/>
      <c r="C3" s="145"/>
      <c r="D3" s="145"/>
      <c r="E3" s="145"/>
      <c r="F3" s="145"/>
      <c r="G3" s="145"/>
      <c r="H3" s="145"/>
      <c r="I3" s="145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</row>
    <row r="5" spans="1:16" ht="15.75" x14ac:dyDescent="0.25">
      <c r="A5" s="1"/>
      <c r="B5" s="2" t="s">
        <v>0</v>
      </c>
      <c r="C5" s="146"/>
      <c r="D5" s="146"/>
      <c r="E5" s="2" t="s">
        <v>1</v>
      </c>
      <c r="F5" s="147"/>
      <c r="G5" s="147"/>
      <c r="H5" s="147"/>
      <c r="I5" s="147"/>
      <c r="K5" t="s">
        <v>74</v>
      </c>
    </row>
    <row r="6" spans="1:16" ht="15.75" x14ac:dyDescent="0.25">
      <c r="A6" s="3"/>
      <c r="B6" s="4"/>
      <c r="C6" s="5"/>
      <c r="D6" s="5"/>
      <c r="E6" s="4"/>
      <c r="F6" s="4"/>
      <c r="G6" s="4"/>
      <c r="H6" s="6"/>
      <c r="I6" s="3"/>
      <c r="K6" s="74" t="s">
        <v>48</v>
      </c>
    </row>
    <row r="7" spans="1:16" ht="15.75" x14ac:dyDescent="0.25">
      <c r="A7" s="1"/>
      <c r="B7" s="2"/>
      <c r="C7" s="144"/>
      <c r="D7" s="144"/>
      <c r="E7" s="2" t="s">
        <v>2</v>
      </c>
      <c r="F7" s="148"/>
      <c r="G7" s="148"/>
      <c r="H7" s="7"/>
      <c r="I7" s="7"/>
      <c r="K7" s="74" t="s">
        <v>39</v>
      </c>
    </row>
    <row r="8" spans="1:16" ht="15.75" x14ac:dyDescent="0.25">
      <c r="A8" s="1"/>
      <c r="B8" s="88" t="s">
        <v>46</v>
      </c>
      <c r="C8" s="88"/>
      <c r="D8" s="88"/>
      <c r="E8" s="2"/>
      <c r="F8" s="8"/>
      <c r="G8" s="8"/>
      <c r="H8" s="7"/>
      <c r="I8" s="7"/>
      <c r="K8" s="74" t="s">
        <v>40</v>
      </c>
    </row>
    <row r="9" spans="1:16" ht="15" customHeight="1" x14ac:dyDescent="0.25">
      <c r="A9" s="1"/>
      <c r="B9" s="133" t="s">
        <v>3</v>
      </c>
      <c r="C9" s="133" t="s">
        <v>4</v>
      </c>
      <c r="D9" s="133"/>
      <c r="E9" s="137" t="s">
        <v>5</v>
      </c>
      <c r="F9" s="133" t="s">
        <v>6</v>
      </c>
      <c r="G9" s="133"/>
      <c r="H9" s="132" t="s">
        <v>27</v>
      </c>
      <c r="I9" s="132" t="s">
        <v>26</v>
      </c>
    </row>
    <row r="10" spans="1:16" ht="28.5" customHeight="1" x14ac:dyDescent="0.25">
      <c r="A10" s="1"/>
      <c r="B10" s="133"/>
      <c r="C10" s="133"/>
      <c r="D10" s="133"/>
      <c r="E10" s="137"/>
      <c r="F10" s="9" t="s">
        <v>60</v>
      </c>
      <c r="G10" s="9" t="s">
        <v>61</v>
      </c>
      <c r="H10" s="133"/>
      <c r="I10" s="133"/>
      <c r="K10" t="s">
        <v>33</v>
      </c>
      <c r="L10" t="s">
        <v>34</v>
      </c>
      <c r="M10" t="s">
        <v>5</v>
      </c>
      <c r="N10" t="s">
        <v>7</v>
      </c>
      <c r="O10" t="s">
        <v>8</v>
      </c>
      <c r="P10" t="s">
        <v>38</v>
      </c>
    </row>
    <row r="11" spans="1:16" ht="15.75" customHeight="1" x14ac:dyDescent="0.25">
      <c r="A11" s="163" t="s">
        <v>9</v>
      </c>
      <c r="B11" s="142" t="s">
        <v>75</v>
      </c>
      <c r="C11" s="119" t="s">
        <v>10</v>
      </c>
      <c r="D11" s="120"/>
      <c r="E11" s="115" t="str">
        <f>M11</f>
        <v/>
      </c>
      <c r="F11" s="115" t="str">
        <f>N11</f>
        <v/>
      </c>
      <c r="G11" s="115" t="str">
        <f>O11</f>
        <v/>
      </c>
      <c r="H11" s="129" t="s">
        <v>41</v>
      </c>
      <c r="I11" s="135" t="s">
        <v>11</v>
      </c>
      <c r="K11" t="b">
        <v>0</v>
      </c>
      <c r="M11" s="85" t="str">
        <f>IF(K11,"B","")</f>
        <v/>
      </c>
      <c r="N11" t="str">
        <f>IF(K11,1,"")</f>
        <v/>
      </c>
      <c r="O11" t="str">
        <f>IF(K11,1,"")</f>
        <v/>
      </c>
    </row>
    <row r="12" spans="1:16" ht="15.75" customHeight="1" x14ac:dyDescent="0.25">
      <c r="A12" s="164"/>
      <c r="B12" s="143"/>
      <c r="C12" s="121"/>
      <c r="D12" s="122"/>
      <c r="E12" s="116"/>
      <c r="F12" s="116"/>
      <c r="G12" s="116"/>
      <c r="H12" s="134"/>
      <c r="I12" s="136"/>
      <c r="M12" s="85"/>
      <c r="N12" t="str">
        <f>IF(K12,1,"")</f>
        <v/>
      </c>
      <c r="O12" t="str">
        <f>IF(K12,1,"")</f>
        <v/>
      </c>
    </row>
    <row r="13" spans="1:16" ht="15" customHeight="1" x14ac:dyDescent="0.25">
      <c r="A13" s="164"/>
      <c r="B13" s="138" t="s">
        <v>78</v>
      </c>
      <c r="C13" s="119" t="s">
        <v>76</v>
      </c>
      <c r="D13" s="120"/>
      <c r="E13" s="123" t="str">
        <f>M13</f>
        <v/>
      </c>
      <c r="F13" s="123" t="str">
        <f>N13</f>
        <v/>
      </c>
      <c r="G13" s="123" t="str">
        <f>O13</f>
        <v/>
      </c>
      <c r="H13" s="129" t="s">
        <v>80</v>
      </c>
      <c r="I13" s="125" t="s">
        <v>63</v>
      </c>
      <c r="K13" t="b">
        <v>0</v>
      </c>
      <c r="L13" t="b">
        <v>0</v>
      </c>
      <c r="M13" s="85" t="str">
        <f>IF(AND(K13,L13),"Klaida",IF(K13,"B",IF(L13,"A","")))</f>
        <v/>
      </c>
      <c r="N13" t="str">
        <f>IF($K13,5,IF($L13,6,""))</f>
        <v/>
      </c>
      <c r="O13" t="str">
        <f>IF($K13,5,IF($L13,6,""))</f>
        <v/>
      </c>
    </row>
    <row r="14" spans="1:16" ht="15" customHeight="1" x14ac:dyDescent="0.25">
      <c r="A14" s="164"/>
      <c r="B14" s="139"/>
      <c r="C14" s="121"/>
      <c r="D14" s="122"/>
      <c r="E14" s="124"/>
      <c r="F14" s="124"/>
      <c r="G14" s="124"/>
      <c r="H14" s="130"/>
      <c r="I14" s="126"/>
      <c r="M14" s="85"/>
    </row>
    <row r="15" spans="1:16" ht="27.75" customHeight="1" x14ac:dyDescent="0.25">
      <c r="A15" s="164"/>
      <c r="B15" s="102" t="s">
        <v>77</v>
      </c>
      <c r="C15" s="117" t="s">
        <v>12</v>
      </c>
      <c r="D15" s="118"/>
      <c r="E15" s="82"/>
      <c r="F15" s="63" t="str">
        <f>N15</f>
        <v/>
      </c>
      <c r="G15" s="63" t="str">
        <f>O15</f>
        <v/>
      </c>
      <c r="H15" s="89" t="s">
        <v>44</v>
      </c>
      <c r="I15" s="91" t="s">
        <v>47</v>
      </c>
      <c r="K15" t="b">
        <v>0</v>
      </c>
      <c r="L15" t="b">
        <v>0</v>
      </c>
      <c r="M15" s="85" t="str">
        <f>IF(AND(K15,L15),"Klaida",IF(K15,"U",IF(L15,"U","")))</f>
        <v/>
      </c>
      <c r="N15" t="str">
        <f>IF($K15,4,IF($L15,3,""))</f>
        <v/>
      </c>
      <c r="O15" t="str">
        <f>IF($K15,4,IF($L15,3,""))</f>
        <v/>
      </c>
    </row>
    <row r="16" spans="1:16" ht="18" customHeight="1" x14ac:dyDescent="0.25">
      <c r="A16" s="164"/>
      <c r="B16" s="131" t="s">
        <v>36</v>
      </c>
      <c r="C16" s="117" t="s">
        <v>13</v>
      </c>
      <c r="D16" s="118"/>
      <c r="E16" s="63" t="str">
        <f t="shared" ref="E16:G18" si="0">M16</f>
        <v/>
      </c>
      <c r="F16" s="63" t="str">
        <f t="shared" si="0"/>
        <v/>
      </c>
      <c r="G16" s="63" t="str">
        <f t="shared" si="0"/>
        <v/>
      </c>
      <c r="H16" s="75" t="s">
        <v>43</v>
      </c>
      <c r="I16" s="75" t="s">
        <v>44</v>
      </c>
      <c r="K16" t="b">
        <v>0</v>
      </c>
      <c r="L16" t="b">
        <v>0</v>
      </c>
      <c r="M16" s="85" t="str">
        <f>IF(AND(K16,L16),"Klaida",IF(K16,"B",IF(L16,"A","")))</f>
        <v/>
      </c>
      <c r="N16" s="60" t="str">
        <f>IF(K16,2,IF(L16,3,""))</f>
        <v/>
      </c>
      <c r="O16" t="str">
        <f>IF(K16,2,IF(L16,3,""))</f>
        <v/>
      </c>
    </row>
    <row r="17" spans="1:15" ht="18" customHeight="1" x14ac:dyDescent="0.25">
      <c r="A17" s="164"/>
      <c r="B17" s="131"/>
      <c r="C17" s="127" t="s">
        <v>14</v>
      </c>
      <c r="D17" s="127"/>
      <c r="E17" s="65" t="str">
        <f t="shared" si="0"/>
        <v/>
      </c>
      <c r="F17" s="65" t="str">
        <f t="shared" si="0"/>
        <v/>
      </c>
      <c r="G17" s="65" t="str">
        <f t="shared" si="0"/>
        <v/>
      </c>
      <c r="H17" s="76" t="s">
        <v>43</v>
      </c>
      <c r="I17" s="76" t="s">
        <v>44</v>
      </c>
      <c r="K17" t="b">
        <v>0</v>
      </c>
      <c r="L17" t="b">
        <v>0</v>
      </c>
      <c r="M17" s="85" t="str">
        <f>IF(AND(K17,L17),"Klaida",IF(K17,"B",IF(L17,"A","")))</f>
        <v/>
      </c>
      <c r="N17" s="60" t="str">
        <f>IF(K17,2,IF(L17,3,""))</f>
        <v/>
      </c>
      <c r="O17" t="str">
        <f>IF(K17,2,IF(L17,3,""))</f>
        <v/>
      </c>
    </row>
    <row r="18" spans="1:15" ht="18" customHeight="1" x14ac:dyDescent="0.25">
      <c r="A18" s="164"/>
      <c r="B18" s="138" t="s">
        <v>37</v>
      </c>
      <c r="C18" s="169" t="s">
        <v>15</v>
      </c>
      <c r="D18" s="170"/>
      <c r="E18" s="140" t="str">
        <f t="shared" si="0"/>
        <v/>
      </c>
      <c r="F18" s="115" t="str">
        <f t="shared" si="0"/>
        <v/>
      </c>
      <c r="G18" s="115" t="str">
        <f t="shared" si="0"/>
        <v/>
      </c>
      <c r="H18" s="129" t="s">
        <v>42</v>
      </c>
      <c r="I18" s="125" t="s">
        <v>49</v>
      </c>
      <c r="K18" t="b">
        <v>0</v>
      </c>
      <c r="L18" t="b">
        <v>0</v>
      </c>
      <c r="M18" s="85" t="str">
        <f>IF(AND(K18,L18),"Klaida",IF(K18,"B",IF(L18,"A","")))</f>
        <v/>
      </c>
      <c r="N18" s="60" t="str">
        <f>IF(K18,4,IF(L18,4,""))</f>
        <v/>
      </c>
      <c r="O18" t="str">
        <f>IF(K18,4,IF(L18,5,""))</f>
        <v/>
      </c>
    </row>
    <row r="19" spans="1:15" ht="18" customHeight="1" x14ac:dyDescent="0.25">
      <c r="A19" s="164"/>
      <c r="B19" s="139"/>
      <c r="C19" s="171"/>
      <c r="D19" s="172"/>
      <c r="E19" s="141"/>
      <c r="F19" s="116"/>
      <c r="G19" s="116"/>
      <c r="H19" s="130"/>
      <c r="I19" s="126"/>
      <c r="M19" s="85"/>
    </row>
    <row r="20" spans="1:15" ht="18" customHeight="1" x14ac:dyDescent="0.25">
      <c r="A20" s="164"/>
      <c r="B20" s="131" t="s">
        <v>35</v>
      </c>
      <c r="C20" s="165" t="s">
        <v>16</v>
      </c>
      <c r="D20" s="165"/>
      <c r="E20" s="14" t="str">
        <f t="shared" ref="E20:E25" si="1">M20</f>
        <v/>
      </c>
      <c r="F20" s="63" t="str">
        <f t="shared" ref="F20:G25" si="2">N20</f>
        <v/>
      </c>
      <c r="G20" s="63" t="str">
        <f t="shared" si="2"/>
        <v/>
      </c>
      <c r="H20" s="75" t="s">
        <v>43</v>
      </c>
      <c r="I20" s="75" t="s">
        <v>44</v>
      </c>
      <c r="K20" t="b">
        <v>0</v>
      </c>
      <c r="L20" t="b">
        <v>0</v>
      </c>
      <c r="M20" s="85" t="str">
        <f>IF(AND(K20,L20),"Klaida",IF(K20,"B",IF(L20,"A","")))</f>
        <v/>
      </c>
      <c r="N20" s="60" t="str">
        <f>IF(K20,2,IF(L20,3,""))</f>
        <v/>
      </c>
      <c r="O20" t="str">
        <f>IF(K20,2,IF(L20,3,""))</f>
        <v/>
      </c>
    </row>
    <row r="21" spans="1:15" ht="18" customHeight="1" x14ac:dyDescent="0.25">
      <c r="A21" s="164"/>
      <c r="B21" s="131"/>
      <c r="C21" s="168" t="s">
        <v>17</v>
      </c>
      <c r="D21" s="168"/>
      <c r="E21" s="15" t="str">
        <f t="shared" si="1"/>
        <v/>
      </c>
      <c r="F21" s="66" t="str">
        <f t="shared" si="2"/>
        <v/>
      </c>
      <c r="G21" s="66" t="str">
        <f t="shared" si="2"/>
        <v/>
      </c>
      <c r="H21" s="77" t="s">
        <v>43</v>
      </c>
      <c r="I21" s="77" t="s">
        <v>50</v>
      </c>
      <c r="K21" t="b">
        <v>0</v>
      </c>
      <c r="L21" t="b">
        <v>0</v>
      </c>
      <c r="M21" s="85" t="str">
        <f>IF(AND(K21,L21),"Klaida",IF(K21,"B",IF(L21,"A","")))</f>
        <v/>
      </c>
      <c r="N21" s="60" t="str">
        <f>IF(K21,2,IF(L21,4,""))</f>
        <v/>
      </c>
      <c r="O21" t="str">
        <f>IF(K21,2,IF(L21,3,""))</f>
        <v/>
      </c>
    </row>
    <row r="22" spans="1:15" ht="18" customHeight="1" x14ac:dyDescent="0.25">
      <c r="A22" s="164"/>
      <c r="B22" s="131"/>
      <c r="C22" s="127" t="s">
        <v>18</v>
      </c>
      <c r="D22" s="127"/>
      <c r="E22" s="59" t="str">
        <f t="shared" si="1"/>
        <v/>
      </c>
      <c r="F22" s="64" t="str">
        <f t="shared" si="2"/>
        <v/>
      </c>
      <c r="G22" s="64" t="str">
        <f t="shared" si="2"/>
        <v/>
      </c>
      <c r="H22" s="76" t="s">
        <v>43</v>
      </c>
      <c r="I22" s="76" t="s">
        <v>44</v>
      </c>
      <c r="K22" t="b">
        <v>0</v>
      </c>
      <c r="L22" t="b">
        <v>0</v>
      </c>
      <c r="M22" s="85" t="str">
        <f>IF(AND(K22,L22),"Klaida",IF(K22,"B",IF(L22,"A","")))</f>
        <v/>
      </c>
      <c r="N22" s="60" t="str">
        <f>IF(K22,2,IF(L22,3,""))</f>
        <v/>
      </c>
      <c r="O22" t="str">
        <f>IF(K22,2,IF(L22,3,""))</f>
        <v/>
      </c>
    </row>
    <row r="23" spans="1:15" ht="18" customHeight="1" x14ac:dyDescent="0.25">
      <c r="A23" s="164"/>
      <c r="B23" s="131" t="s">
        <v>31</v>
      </c>
      <c r="C23" s="165" t="s">
        <v>19</v>
      </c>
      <c r="D23" s="165"/>
      <c r="E23" s="63" t="str">
        <f t="shared" si="1"/>
        <v/>
      </c>
      <c r="F23" s="63" t="str">
        <f t="shared" si="2"/>
        <v/>
      </c>
      <c r="G23" s="63" t="str">
        <f t="shared" si="2"/>
        <v/>
      </c>
      <c r="H23" s="75" t="s">
        <v>43</v>
      </c>
      <c r="I23" s="18" t="s">
        <v>11</v>
      </c>
      <c r="K23" t="b">
        <v>0</v>
      </c>
      <c r="M23" s="85" t="str">
        <f t="shared" ref="M23:M29" si="3">IF(K23,"B","")</f>
        <v/>
      </c>
      <c r="N23" s="60" t="str">
        <f>IF(K23,2,IF(L23,3,""))</f>
        <v/>
      </c>
      <c r="O23" t="str">
        <f>IF(K23,2,IF(L23,3,""))</f>
        <v/>
      </c>
    </row>
    <row r="24" spans="1:15" ht="18" customHeight="1" x14ac:dyDescent="0.25">
      <c r="A24" s="164"/>
      <c r="B24" s="149"/>
      <c r="C24" s="168" t="s">
        <v>20</v>
      </c>
      <c r="D24" s="168"/>
      <c r="E24" s="66" t="str">
        <f t="shared" si="1"/>
        <v/>
      </c>
      <c r="F24" s="66" t="str">
        <f t="shared" si="2"/>
        <v/>
      </c>
      <c r="G24" s="66" t="str">
        <f t="shared" si="2"/>
        <v/>
      </c>
      <c r="H24" s="77" t="s">
        <v>43</v>
      </c>
      <c r="I24" s="18" t="s">
        <v>11</v>
      </c>
      <c r="K24" t="b">
        <v>0</v>
      </c>
      <c r="M24" s="85" t="str">
        <f t="shared" si="3"/>
        <v/>
      </c>
      <c r="N24" s="60" t="str">
        <f>IF(K24,2,IF(L24,3,""))</f>
        <v/>
      </c>
      <c r="O24" t="str">
        <f>IF(K24,2,IF(L24,3,""))</f>
        <v/>
      </c>
    </row>
    <row r="25" spans="1:15" ht="18" customHeight="1" x14ac:dyDescent="0.25">
      <c r="A25" s="164"/>
      <c r="B25" s="149"/>
      <c r="C25" s="168" t="s">
        <v>91</v>
      </c>
      <c r="D25" s="168"/>
      <c r="E25" s="66" t="str">
        <f t="shared" si="1"/>
        <v/>
      </c>
      <c r="F25" s="66" t="str">
        <f t="shared" si="2"/>
        <v/>
      </c>
      <c r="G25" s="66" t="str">
        <f t="shared" si="2"/>
        <v/>
      </c>
      <c r="H25" s="77" t="s">
        <v>43</v>
      </c>
      <c r="I25" s="18" t="s">
        <v>11</v>
      </c>
      <c r="K25" t="b">
        <v>0</v>
      </c>
      <c r="M25" s="86" t="str">
        <f t="shared" si="3"/>
        <v/>
      </c>
      <c r="N25" s="60" t="str">
        <f>IF(K25,2,"")</f>
        <v/>
      </c>
      <c r="O25" t="str">
        <f>IF(K25,2,"")</f>
        <v/>
      </c>
    </row>
    <row r="26" spans="1:15" ht="18" customHeight="1" x14ac:dyDescent="0.25">
      <c r="A26" s="164"/>
      <c r="B26" s="149"/>
      <c r="C26" s="168" t="s">
        <v>28</v>
      </c>
      <c r="D26" s="168"/>
      <c r="E26" s="66" t="str">
        <f>M26</f>
        <v/>
      </c>
      <c r="F26" s="66" t="str">
        <f>N26</f>
        <v/>
      </c>
      <c r="G26" s="66" t="str">
        <f>O26</f>
        <v/>
      </c>
      <c r="H26" s="77" t="s">
        <v>43</v>
      </c>
      <c r="I26" s="18" t="s">
        <v>11</v>
      </c>
      <c r="K26" t="b">
        <v>0</v>
      </c>
      <c r="M26" s="86" t="str">
        <f t="shared" si="3"/>
        <v/>
      </c>
      <c r="N26" s="60" t="str">
        <f>IF(K26,2,"")</f>
        <v/>
      </c>
      <c r="O26" t="str">
        <f>IF(K26,2,"")</f>
        <v/>
      </c>
    </row>
    <row r="27" spans="1:15" ht="25.5" customHeight="1" x14ac:dyDescent="0.25">
      <c r="A27" s="164"/>
      <c r="B27" s="149"/>
      <c r="C27" s="161" t="s">
        <v>73</v>
      </c>
      <c r="D27" s="161"/>
      <c r="E27" s="67" t="str">
        <f t="shared" ref="E27:G29" si="4">M27</f>
        <v/>
      </c>
      <c r="F27" s="64" t="str">
        <f t="shared" si="4"/>
        <v/>
      </c>
      <c r="G27" s="68" t="str">
        <f t="shared" si="4"/>
        <v/>
      </c>
      <c r="H27" s="78" t="s">
        <v>43</v>
      </c>
      <c r="I27" s="62" t="s">
        <v>11</v>
      </c>
      <c r="K27" t="b">
        <v>0</v>
      </c>
      <c r="M27" s="86" t="str">
        <f t="shared" si="3"/>
        <v/>
      </c>
      <c r="N27" s="60" t="str">
        <f>IF(K27,2,"")</f>
        <v/>
      </c>
      <c r="O27" t="str">
        <f>IF(K27,2,"")</f>
        <v/>
      </c>
    </row>
    <row r="28" spans="1:15" ht="18" customHeight="1" x14ac:dyDescent="0.25">
      <c r="A28" s="164"/>
      <c r="B28" s="152" t="s">
        <v>81</v>
      </c>
      <c r="C28" s="128" t="s">
        <v>82</v>
      </c>
      <c r="D28" s="128"/>
      <c r="E28" s="19" t="str">
        <f t="shared" si="4"/>
        <v/>
      </c>
      <c r="F28" s="65" t="str">
        <f t="shared" si="4"/>
        <v/>
      </c>
      <c r="G28" s="65" t="str">
        <f t="shared" si="4"/>
        <v/>
      </c>
      <c r="H28" s="79" t="s">
        <v>43</v>
      </c>
      <c r="I28" s="12" t="s">
        <v>11</v>
      </c>
      <c r="K28" t="b">
        <v>0</v>
      </c>
      <c r="M28" s="85" t="str">
        <f t="shared" si="3"/>
        <v/>
      </c>
      <c r="N28" s="60" t="str">
        <f>IF(K28,2,IF(L28,4,""))</f>
        <v/>
      </c>
      <c r="O28" t="str">
        <f>IF(K28,2,IF(L28,4,""))</f>
        <v/>
      </c>
    </row>
    <row r="29" spans="1:15" ht="18" customHeight="1" x14ac:dyDescent="0.25">
      <c r="A29" s="164"/>
      <c r="B29" s="152"/>
      <c r="C29" s="161" t="s">
        <v>79</v>
      </c>
      <c r="D29" s="161"/>
      <c r="E29" s="93" t="str">
        <f t="shared" si="4"/>
        <v/>
      </c>
      <c r="F29" s="68" t="str">
        <f t="shared" si="4"/>
        <v/>
      </c>
      <c r="G29" s="68" t="str">
        <f t="shared" si="4"/>
        <v/>
      </c>
      <c r="H29" s="61" t="s">
        <v>43</v>
      </c>
      <c r="I29" s="94" t="s">
        <v>11</v>
      </c>
      <c r="K29" t="b">
        <v>0</v>
      </c>
      <c r="M29" s="86" t="str">
        <f t="shared" si="3"/>
        <v/>
      </c>
      <c r="N29" s="60" t="str">
        <f>IF(K29,2,"")</f>
        <v/>
      </c>
      <c r="O29" t="str">
        <f>IF(K29,2,"")</f>
        <v/>
      </c>
    </row>
    <row r="30" spans="1:15" x14ac:dyDescent="0.25">
      <c r="A30" s="22"/>
      <c r="B30" s="24"/>
      <c r="C30" s="25"/>
      <c r="D30" s="25"/>
      <c r="E30" s="24"/>
      <c r="F30" s="24"/>
      <c r="G30" s="24"/>
      <c r="H30" s="26"/>
      <c r="I30" s="23"/>
      <c r="M30" s="85"/>
    </row>
    <row r="31" spans="1:15" ht="15" customHeight="1" x14ac:dyDescent="0.25">
      <c r="A31" s="162" t="s">
        <v>21</v>
      </c>
      <c r="B31" s="162"/>
      <c r="C31" s="162"/>
      <c r="D31" s="162"/>
      <c r="E31" s="162"/>
      <c r="F31" s="162"/>
      <c r="G31" s="162"/>
      <c r="H31" s="162"/>
      <c r="I31" s="162"/>
      <c r="J31" s="55"/>
      <c r="K31" s="53"/>
      <c r="M31" s="85"/>
    </row>
    <row r="32" spans="1:15" ht="24" customHeight="1" x14ac:dyDescent="0.25">
      <c r="A32" s="1"/>
      <c r="B32" s="107" t="s">
        <v>96</v>
      </c>
      <c r="C32" s="165" t="s">
        <v>83</v>
      </c>
      <c r="D32" s="165"/>
      <c r="E32" s="83"/>
      <c r="F32" s="80" t="str">
        <f>N32</f>
        <v/>
      </c>
      <c r="G32" s="80" t="str">
        <f>O32</f>
        <v/>
      </c>
      <c r="H32" s="108" t="s">
        <v>43</v>
      </c>
      <c r="I32" s="109"/>
      <c r="K32" t="b">
        <v>0</v>
      </c>
      <c r="M32" s="85" t="str">
        <f>IF(K32,"U","")</f>
        <v/>
      </c>
      <c r="N32" t="str">
        <f>IF(K32,2,"")</f>
        <v/>
      </c>
      <c r="O32" t="str">
        <f>IF(K32,2,"")</f>
        <v/>
      </c>
    </row>
    <row r="33" spans="1:15" ht="24" customHeight="1" x14ac:dyDescent="0.25">
      <c r="A33" s="1"/>
      <c r="B33" s="107" t="s">
        <v>96</v>
      </c>
      <c r="C33" s="165" t="s">
        <v>84</v>
      </c>
      <c r="D33" s="165"/>
      <c r="E33" s="83"/>
      <c r="F33" s="80" t="str">
        <f>N33</f>
        <v/>
      </c>
      <c r="G33" s="80" t="str">
        <f>O33</f>
        <v/>
      </c>
      <c r="H33" s="108" t="s">
        <v>43</v>
      </c>
      <c r="I33" s="109"/>
      <c r="K33" t="b">
        <v>0</v>
      </c>
      <c r="M33" s="85" t="str">
        <f>IF(K33,"U","")</f>
        <v/>
      </c>
      <c r="N33" t="str">
        <f>IF(K33,2,"")</f>
        <v/>
      </c>
      <c r="O33" t="str">
        <f>IF(K33,2,"")</f>
        <v/>
      </c>
    </row>
    <row r="34" spans="1:15" ht="18" customHeight="1" x14ac:dyDescent="0.25">
      <c r="A34" s="1"/>
      <c r="B34" s="153" t="s">
        <v>45</v>
      </c>
      <c r="C34" s="155" t="s">
        <v>29</v>
      </c>
      <c r="D34" s="156"/>
      <c r="E34" s="29" t="str">
        <f t="shared" ref="E34:G35" si="5">M34</f>
        <v/>
      </c>
      <c r="F34" s="10" t="str">
        <f t="shared" si="5"/>
        <v/>
      </c>
      <c r="G34" s="10" t="str">
        <f t="shared" si="5"/>
        <v/>
      </c>
      <c r="H34" s="75" t="s">
        <v>41</v>
      </c>
      <c r="I34" s="12" t="s">
        <v>11</v>
      </c>
      <c r="K34" t="b">
        <v>0</v>
      </c>
      <c r="M34" s="85" t="str">
        <f>IF(K34,"B","")</f>
        <v/>
      </c>
      <c r="N34" t="str">
        <f>IF(K34,1,"")</f>
        <v/>
      </c>
      <c r="O34" t="str">
        <f>IF(K34,1,"")</f>
        <v/>
      </c>
    </row>
    <row r="35" spans="1:15" ht="18" customHeight="1" x14ac:dyDescent="0.25">
      <c r="A35" s="1"/>
      <c r="B35" s="154"/>
      <c r="C35" s="179" t="s">
        <v>30</v>
      </c>
      <c r="D35" s="180"/>
      <c r="E35" s="30" t="str">
        <f t="shared" si="5"/>
        <v/>
      </c>
      <c r="F35" s="16" t="str">
        <f t="shared" si="5"/>
        <v/>
      </c>
      <c r="G35" s="16" t="str">
        <f t="shared" si="5"/>
        <v/>
      </c>
      <c r="H35" s="18" t="s">
        <v>11</v>
      </c>
      <c r="I35" s="77" t="s">
        <v>43</v>
      </c>
      <c r="L35" t="b">
        <v>0</v>
      </c>
      <c r="M35" s="85" t="str">
        <f>IF(L35,"A","")</f>
        <v/>
      </c>
      <c r="N35" t="str">
        <f>IF(L35,2,"")</f>
        <v/>
      </c>
      <c r="O35" t="str">
        <f>IF(L35,2,"")</f>
        <v/>
      </c>
    </row>
    <row r="36" spans="1:15" ht="18" customHeight="1" x14ac:dyDescent="0.25">
      <c r="A36" s="1"/>
      <c r="B36" s="175" t="s">
        <v>22</v>
      </c>
      <c r="C36" s="175"/>
      <c r="D36" s="175"/>
      <c r="E36" s="71" t="s">
        <v>11</v>
      </c>
      <c r="F36" s="27" t="str">
        <f t="shared" ref="F36:G39" si="6">N36</f>
        <v/>
      </c>
      <c r="G36" s="73" t="str">
        <f t="shared" si="6"/>
        <v/>
      </c>
      <c r="H36" s="81" t="s">
        <v>41</v>
      </c>
      <c r="I36" s="72"/>
      <c r="K36" t="b">
        <v>0</v>
      </c>
      <c r="M36" s="85" t="str">
        <f>IF(K36,"P","")</f>
        <v/>
      </c>
      <c r="N36" t="str">
        <f>IF(K36,1,"")</f>
        <v/>
      </c>
      <c r="O36" t="str">
        <f>IF(K36,1,"")</f>
        <v/>
      </c>
    </row>
    <row r="37" spans="1:15" ht="18" customHeight="1" x14ac:dyDescent="0.25">
      <c r="A37" s="1"/>
      <c r="B37" s="175" t="s">
        <v>64</v>
      </c>
      <c r="C37" s="175"/>
      <c r="D37" s="175"/>
      <c r="E37" s="71" t="s">
        <v>11</v>
      </c>
      <c r="F37" s="27" t="str">
        <f t="shared" si="6"/>
        <v/>
      </c>
      <c r="G37" s="73" t="str">
        <f t="shared" si="6"/>
        <v/>
      </c>
      <c r="H37" s="81" t="s">
        <v>41</v>
      </c>
      <c r="I37" s="46"/>
      <c r="K37" t="b">
        <v>0</v>
      </c>
      <c r="M37" s="85" t="str">
        <f>IF(K37,"P","")</f>
        <v/>
      </c>
      <c r="N37" t="str">
        <f>IF(K37,1,"")</f>
        <v/>
      </c>
      <c r="O37" t="str">
        <f>IF(K37,1,"")</f>
        <v/>
      </c>
    </row>
    <row r="38" spans="1:15" ht="18" customHeight="1" x14ac:dyDescent="0.25">
      <c r="A38" s="1"/>
      <c r="B38" s="181" t="s">
        <v>51</v>
      </c>
      <c r="C38" s="182"/>
      <c r="D38" s="183"/>
      <c r="E38" s="71" t="s">
        <v>11</v>
      </c>
      <c r="F38" s="27" t="str">
        <f t="shared" si="6"/>
        <v/>
      </c>
      <c r="G38" s="73" t="str">
        <f t="shared" si="6"/>
        <v/>
      </c>
      <c r="H38" s="81" t="s">
        <v>41</v>
      </c>
      <c r="I38" s="46"/>
      <c r="K38" t="b">
        <v>0</v>
      </c>
      <c r="M38" s="85" t="str">
        <f>IF(K38,"P","")</f>
        <v/>
      </c>
      <c r="N38" t="str">
        <f>IF(K38,1,"")</f>
        <v/>
      </c>
      <c r="O38" t="str">
        <f>IF(K38,1,"")</f>
        <v/>
      </c>
    </row>
    <row r="39" spans="1:15" ht="18" customHeight="1" x14ac:dyDescent="0.25">
      <c r="A39" s="1"/>
      <c r="B39" s="181" t="s">
        <v>62</v>
      </c>
      <c r="C39" s="182"/>
      <c r="D39" s="183"/>
      <c r="E39" s="71" t="s">
        <v>11</v>
      </c>
      <c r="F39" s="27" t="str">
        <f t="shared" si="6"/>
        <v/>
      </c>
      <c r="G39" s="73" t="str">
        <f t="shared" si="6"/>
        <v/>
      </c>
      <c r="H39" s="81" t="s">
        <v>41</v>
      </c>
      <c r="I39" s="46"/>
      <c r="K39" t="b">
        <v>0</v>
      </c>
      <c r="M39" s="85" t="str">
        <f>IF(K39,"P","")</f>
        <v/>
      </c>
      <c r="N39" t="str">
        <f>IF(K39,1,"")</f>
        <v/>
      </c>
      <c r="O39" t="str">
        <f>IF(K39,1,"")</f>
        <v/>
      </c>
    </row>
    <row r="40" spans="1:15" ht="15" customHeight="1" x14ac:dyDescent="0.25">
      <c r="A40" s="176" t="s">
        <v>23</v>
      </c>
      <c r="B40" s="177"/>
      <c r="C40" s="177"/>
      <c r="D40" s="177"/>
      <c r="E40" s="177"/>
      <c r="F40" s="177"/>
      <c r="G40" s="177"/>
      <c r="H40" s="178"/>
      <c r="I40" s="53"/>
      <c r="M40" s="85" t="s">
        <v>32</v>
      </c>
      <c r="N40" t="s">
        <v>7</v>
      </c>
      <c r="O40" t="s">
        <v>8</v>
      </c>
    </row>
    <row r="41" spans="1:15" ht="27.75" customHeight="1" x14ac:dyDescent="0.25">
      <c r="A41" s="1"/>
      <c r="B41" s="106" t="s">
        <v>85</v>
      </c>
      <c r="C41" s="112" t="s">
        <v>92</v>
      </c>
      <c r="D41" s="112"/>
      <c r="E41" s="69" t="str">
        <f>M41</f>
        <v/>
      </c>
      <c r="F41" s="20" t="str">
        <f>N41</f>
        <v/>
      </c>
      <c r="G41" s="20" t="str">
        <f>O41</f>
        <v/>
      </c>
      <c r="H41" s="21"/>
      <c r="I41" s="84"/>
      <c r="K41" s="56" t="b">
        <v>0</v>
      </c>
      <c r="L41" s="57">
        <f>IF(K41,1,0)</f>
        <v>0</v>
      </c>
      <c r="M41" s="87" t="str">
        <f>IF(K41,"M","")</f>
        <v/>
      </c>
      <c r="N41" s="58" t="str">
        <f>IF(K41,1,"")</f>
        <v/>
      </c>
      <c r="O41" s="58" t="str">
        <f>IF(K41,1,"")</f>
        <v/>
      </c>
    </row>
    <row r="42" spans="1:15" ht="24" customHeight="1" x14ac:dyDescent="0.25">
      <c r="A42" s="1"/>
      <c r="B42" s="173" t="s">
        <v>52</v>
      </c>
      <c r="C42" s="166" t="s">
        <v>86</v>
      </c>
      <c r="D42" s="166"/>
      <c r="E42" s="32" t="str">
        <f t="shared" ref="E42:E50" si="7">M42</f>
        <v/>
      </c>
      <c r="F42" s="10" t="str">
        <f t="shared" ref="F42:F50" si="8">N42</f>
        <v/>
      </c>
      <c r="G42" s="10" t="str">
        <f t="shared" ref="G42:G50" si="9">O42</f>
        <v/>
      </c>
      <c r="H42" s="11"/>
      <c r="I42" s="33"/>
      <c r="K42" t="b">
        <v>0</v>
      </c>
      <c r="L42" s="57">
        <f t="shared" ref="L42:L50" si="10">IF(K42,1,0)</f>
        <v>0</v>
      </c>
      <c r="M42" s="87" t="str">
        <f t="shared" ref="M42:M50" si="11">IF(K42,"M","")</f>
        <v/>
      </c>
      <c r="N42" s="58" t="str">
        <f t="shared" ref="N42:N50" si="12">IF(K42,1,"")</f>
        <v/>
      </c>
      <c r="O42" s="58" t="str">
        <f t="shared" ref="O42:O50" si="13">IF(K42,1,"")</f>
        <v/>
      </c>
    </row>
    <row r="43" spans="1:15" ht="45" customHeight="1" x14ac:dyDescent="0.25">
      <c r="A43" s="1"/>
      <c r="B43" s="174"/>
      <c r="C43" s="167" t="s">
        <v>94</v>
      </c>
      <c r="D43" s="167"/>
      <c r="E43" s="70" t="str">
        <f t="shared" si="7"/>
        <v/>
      </c>
      <c r="F43" s="16" t="str">
        <f t="shared" si="8"/>
        <v/>
      </c>
      <c r="G43" s="16" t="str">
        <f t="shared" si="9"/>
        <v/>
      </c>
      <c r="H43" s="17"/>
      <c r="I43" s="33"/>
      <c r="K43" t="b">
        <v>0</v>
      </c>
      <c r="L43" s="57">
        <f t="shared" si="10"/>
        <v>0</v>
      </c>
      <c r="M43" s="87" t="str">
        <f t="shared" si="11"/>
        <v/>
      </c>
      <c r="N43" s="58" t="str">
        <f t="shared" si="12"/>
        <v/>
      </c>
      <c r="O43" s="58" t="str">
        <f t="shared" si="13"/>
        <v/>
      </c>
    </row>
    <row r="44" spans="1:15" ht="21.75" customHeight="1" x14ac:dyDescent="0.25">
      <c r="A44" s="1"/>
      <c r="B44" s="90" t="s">
        <v>66</v>
      </c>
      <c r="C44" s="151" t="s">
        <v>65</v>
      </c>
      <c r="D44" s="151"/>
      <c r="E44" s="32" t="str">
        <f t="shared" si="7"/>
        <v/>
      </c>
      <c r="F44" s="10" t="str">
        <f t="shared" si="8"/>
        <v/>
      </c>
      <c r="G44" s="10" t="str">
        <f t="shared" si="9"/>
        <v/>
      </c>
      <c r="H44" s="13"/>
      <c r="I44" s="33"/>
      <c r="K44" t="b">
        <v>0</v>
      </c>
      <c r="L44" s="57">
        <f t="shared" si="10"/>
        <v>0</v>
      </c>
      <c r="M44" s="87" t="str">
        <f t="shared" si="11"/>
        <v/>
      </c>
      <c r="N44" s="58" t="str">
        <f t="shared" si="12"/>
        <v/>
      </c>
      <c r="O44" s="58" t="str">
        <f t="shared" si="13"/>
        <v/>
      </c>
    </row>
    <row r="45" spans="1:15" ht="26.25" customHeight="1" x14ac:dyDescent="0.25">
      <c r="A45" s="1"/>
      <c r="B45" s="103" t="s">
        <v>67</v>
      </c>
      <c r="C45" s="157" t="s">
        <v>87</v>
      </c>
      <c r="D45" s="158"/>
      <c r="E45" s="32" t="str">
        <f t="shared" si="7"/>
        <v/>
      </c>
      <c r="F45" s="10" t="str">
        <f t="shared" si="8"/>
        <v/>
      </c>
      <c r="G45" s="10" t="str">
        <f t="shared" si="9"/>
        <v/>
      </c>
      <c r="H45" s="31"/>
      <c r="I45" s="33"/>
      <c r="K45" t="b">
        <v>0</v>
      </c>
      <c r="L45" s="57">
        <f>IF(K45,1,0)</f>
        <v>0</v>
      </c>
      <c r="M45" s="87" t="str">
        <f>IF(K45,"M","")</f>
        <v/>
      </c>
      <c r="N45" s="58" t="str">
        <f>IF(K45,1,"")</f>
        <v/>
      </c>
      <c r="O45" s="58" t="str">
        <f>IF(K45,1,"")</f>
        <v/>
      </c>
    </row>
    <row r="46" spans="1:15" ht="26.25" customHeight="1" x14ac:dyDescent="0.25">
      <c r="A46" s="1"/>
      <c r="B46" s="103" t="s">
        <v>69</v>
      </c>
      <c r="C46" s="113" t="s">
        <v>68</v>
      </c>
      <c r="D46" s="114"/>
      <c r="E46" s="32" t="str">
        <f t="shared" si="7"/>
        <v/>
      </c>
      <c r="F46" s="10" t="str">
        <f t="shared" si="8"/>
        <v/>
      </c>
      <c r="G46" s="10" t="str">
        <f t="shared" si="9"/>
        <v/>
      </c>
      <c r="H46" s="31"/>
      <c r="I46" s="33"/>
      <c r="K46" t="b">
        <v>0</v>
      </c>
      <c r="L46" s="57">
        <f t="shared" si="10"/>
        <v>0</v>
      </c>
      <c r="M46" s="87" t="str">
        <f t="shared" si="11"/>
        <v/>
      </c>
      <c r="N46" s="58" t="str">
        <f t="shared" si="12"/>
        <v/>
      </c>
      <c r="O46" s="58" t="str">
        <f t="shared" si="13"/>
        <v/>
      </c>
    </row>
    <row r="47" spans="1:15" ht="26.25" customHeight="1" x14ac:dyDescent="0.25">
      <c r="A47" s="1"/>
      <c r="B47" s="105" t="s">
        <v>70</v>
      </c>
      <c r="C47" s="110" t="s">
        <v>88</v>
      </c>
      <c r="D47" s="111"/>
      <c r="E47" s="32" t="str">
        <f t="shared" si="7"/>
        <v/>
      </c>
      <c r="F47" s="10" t="str">
        <f t="shared" si="8"/>
        <v/>
      </c>
      <c r="G47" s="10" t="str">
        <f t="shared" si="9"/>
        <v/>
      </c>
      <c r="H47" s="31"/>
      <c r="I47" s="33"/>
      <c r="K47" t="b">
        <v>0</v>
      </c>
      <c r="L47" s="57">
        <f>IF(K47,1,0)</f>
        <v>0</v>
      </c>
      <c r="M47" s="87" t="str">
        <f>IF(K47,"M","")</f>
        <v/>
      </c>
      <c r="N47" s="58" t="str">
        <f>IF(K47,1,"")</f>
        <v/>
      </c>
      <c r="O47" s="58" t="str">
        <f>IF(K47,1,"")</f>
        <v/>
      </c>
    </row>
    <row r="48" spans="1:15" ht="26.25" customHeight="1" x14ac:dyDescent="0.25">
      <c r="A48" s="1"/>
      <c r="B48" s="105" t="s">
        <v>71</v>
      </c>
      <c r="C48" s="159" t="s">
        <v>89</v>
      </c>
      <c r="D48" s="160"/>
      <c r="E48" s="92" t="str">
        <f t="shared" ref="E48:G49" si="14">M48</f>
        <v/>
      </c>
      <c r="F48" s="27" t="str">
        <f t="shared" si="14"/>
        <v/>
      </c>
      <c r="G48" s="27" t="str">
        <f t="shared" si="14"/>
        <v/>
      </c>
      <c r="H48" s="31"/>
      <c r="I48" s="33"/>
      <c r="K48" t="b">
        <v>0</v>
      </c>
      <c r="L48" s="57">
        <f>IF(K48,1,0)</f>
        <v>0</v>
      </c>
      <c r="M48" s="87" t="str">
        <f>IF(K48,"M","")</f>
        <v/>
      </c>
      <c r="N48" s="58" t="str">
        <f>IF(K48,1,"")</f>
        <v/>
      </c>
      <c r="O48" s="58" t="str">
        <f>IF(K48,1,"")</f>
        <v/>
      </c>
    </row>
    <row r="49" spans="1:15" ht="26.25" customHeight="1" x14ac:dyDescent="0.25">
      <c r="A49" s="1"/>
      <c r="B49" s="105" t="s">
        <v>71</v>
      </c>
      <c r="C49" s="159" t="s">
        <v>90</v>
      </c>
      <c r="D49" s="160"/>
      <c r="E49" s="92" t="str">
        <f t="shared" si="14"/>
        <v/>
      </c>
      <c r="F49" s="27" t="str">
        <f t="shared" si="14"/>
        <v/>
      </c>
      <c r="G49" s="27" t="str">
        <f t="shared" si="14"/>
        <v/>
      </c>
      <c r="H49" s="31"/>
      <c r="I49" s="33"/>
      <c r="K49" t="b">
        <v>0</v>
      </c>
      <c r="L49" s="57">
        <f>IF(K49,1,0)</f>
        <v>0</v>
      </c>
      <c r="M49" s="87" t="str">
        <f>IF(K49,"M","")</f>
        <v/>
      </c>
      <c r="N49" s="58" t="str">
        <f>IF(K49,1,"")</f>
        <v/>
      </c>
      <c r="O49" s="58" t="str">
        <f>IF(K49,1,"")</f>
        <v/>
      </c>
    </row>
    <row r="50" spans="1:15" ht="26.25" customHeight="1" x14ac:dyDescent="0.25">
      <c r="A50" s="1"/>
      <c r="B50" s="104" t="s">
        <v>72</v>
      </c>
      <c r="C50" s="159" t="s">
        <v>93</v>
      </c>
      <c r="D50" s="160"/>
      <c r="E50" s="92" t="str">
        <f t="shared" si="7"/>
        <v/>
      </c>
      <c r="F50" s="27" t="str">
        <f t="shared" si="8"/>
        <v/>
      </c>
      <c r="G50" s="27" t="str">
        <f t="shared" si="9"/>
        <v/>
      </c>
      <c r="H50" s="31"/>
      <c r="I50" s="33"/>
      <c r="K50" t="b">
        <v>0</v>
      </c>
      <c r="L50" s="57">
        <f t="shared" si="10"/>
        <v>0</v>
      </c>
      <c r="M50" s="87" t="str">
        <f t="shared" si="11"/>
        <v/>
      </c>
      <c r="N50" s="58" t="str">
        <f t="shared" si="12"/>
        <v/>
      </c>
      <c r="O50" s="58" t="str">
        <f t="shared" si="13"/>
        <v/>
      </c>
    </row>
    <row r="51" spans="1:15" x14ac:dyDescent="0.25">
      <c r="A51" s="1"/>
      <c r="B51" s="28"/>
      <c r="C51" s="34"/>
      <c r="D51" s="34"/>
      <c r="E51" s="35"/>
      <c r="F51" s="36"/>
      <c r="G51" s="36"/>
      <c r="H51" s="37"/>
      <c r="I51" s="33"/>
    </row>
    <row r="52" spans="1:15" x14ac:dyDescent="0.25">
      <c r="A52" s="100" t="s">
        <v>59</v>
      </c>
      <c r="B52" s="99"/>
      <c r="C52" s="99"/>
      <c r="D52" s="99"/>
      <c r="E52" s="99"/>
      <c r="F52" s="99"/>
      <c r="G52" s="101"/>
      <c r="H52" s="101"/>
      <c r="I52" s="101"/>
    </row>
    <row r="53" spans="1:15" x14ac:dyDescent="0.25">
      <c r="A53" s="1"/>
      <c r="B53" s="38" t="s">
        <v>24</v>
      </c>
      <c r="C53" s="39">
        <f>COUNT(F11:F29,F32:F39,F41:F50)</f>
        <v>0</v>
      </c>
      <c r="D53" s="40" t="str">
        <f>IF((C53&lt;14)*(C53&gt;7),"","Dalykų turi būti ne mažiau kaip 8 ")</f>
        <v xml:space="preserve">Dalykų turi būti ne mažiau kaip 8 </v>
      </c>
      <c r="F53" s="41"/>
      <c r="G53" s="41"/>
      <c r="H53" s="41"/>
      <c r="I53" s="41"/>
    </row>
    <row r="54" spans="1:15" x14ac:dyDescent="0.25">
      <c r="A54" s="1"/>
      <c r="B54" s="42"/>
      <c r="C54" s="43"/>
      <c r="D54" s="44"/>
      <c r="E54" s="1"/>
      <c r="F54" s="45"/>
      <c r="G54" s="45"/>
      <c r="H54" s="45"/>
      <c r="I54" s="46"/>
    </row>
    <row r="55" spans="1:15" x14ac:dyDescent="0.25">
      <c r="A55" s="48" t="s">
        <v>53</v>
      </c>
      <c r="C55" s="39">
        <f>SUM(F11:F29,F32:F39,F41:F50)</f>
        <v>0</v>
      </c>
      <c r="D55" s="41" t="str">
        <f>IF((C55&lt;=32)*(C55&gt;=28),"","Pamokų turi būti ne mažiau kaip 28 ")</f>
        <v xml:space="preserve">Pamokų turi būti ne mažiau kaip 28 </v>
      </c>
      <c r="E55" s="1"/>
      <c r="F55" s="47"/>
      <c r="G55" s="47"/>
      <c r="H55" s="47"/>
      <c r="I55" s="46"/>
    </row>
    <row r="56" spans="1:15" x14ac:dyDescent="0.25">
      <c r="A56" s="1"/>
      <c r="B56" s="42"/>
      <c r="C56" s="43"/>
      <c r="D56" s="44"/>
      <c r="E56" s="1"/>
      <c r="F56" s="45"/>
      <c r="G56" s="45"/>
      <c r="H56" s="45"/>
      <c r="I56" s="46"/>
    </row>
    <row r="57" spans="1:15" x14ac:dyDescent="0.25">
      <c r="A57" s="48" t="s">
        <v>54</v>
      </c>
      <c r="C57" s="39">
        <f>SUM(G11:G29,G32:G39,G41:G50)</f>
        <v>0</v>
      </c>
      <c r="D57" s="41" t="str">
        <f>IF((C57&lt;=32)*(C57&gt;=28),"","Pamokų turi būti ne mažiau kaip 28 ")</f>
        <v xml:space="preserve">Pamokų turi būti ne mažiau kaip 28 </v>
      </c>
      <c r="E57" s="1"/>
      <c r="F57" s="47"/>
      <c r="G57" s="47"/>
      <c r="H57" s="47"/>
      <c r="I57" s="46"/>
    </row>
    <row r="58" spans="1:15" x14ac:dyDescent="0.25">
      <c r="A58" s="1"/>
      <c r="B58" s="42"/>
      <c r="C58" s="43"/>
      <c r="D58" s="45"/>
      <c r="E58" s="1"/>
      <c r="F58" s="45"/>
      <c r="G58" s="45"/>
      <c r="H58" s="45"/>
      <c r="I58" s="46"/>
    </row>
    <row r="59" spans="1:15" x14ac:dyDescent="0.25">
      <c r="A59" s="50"/>
      <c r="B59" s="97"/>
      <c r="C59" s="98"/>
      <c r="D59" s="45"/>
      <c r="E59" s="50"/>
      <c r="F59" s="95"/>
      <c r="G59" s="96"/>
      <c r="H59" s="95"/>
      <c r="I59" s="47"/>
    </row>
    <row r="60" spans="1:15" x14ac:dyDescent="0.25">
      <c r="A60" s="150" t="s">
        <v>57</v>
      </c>
      <c r="B60" s="150"/>
      <c r="C60" s="150"/>
      <c r="D60" s="45"/>
      <c r="E60" s="150" t="s">
        <v>55</v>
      </c>
      <c r="F60" s="150"/>
      <c r="G60" s="150"/>
      <c r="H60" s="150"/>
      <c r="I60" s="46"/>
    </row>
    <row r="61" spans="1:15" x14ac:dyDescent="0.25">
      <c r="A61" s="50"/>
      <c r="B61" s="97"/>
      <c r="C61" s="98"/>
      <c r="D61" s="45"/>
      <c r="E61" s="1"/>
      <c r="F61" s="45"/>
      <c r="G61" s="48"/>
      <c r="H61" s="45"/>
      <c r="I61" s="47"/>
    </row>
    <row r="62" spans="1:15" x14ac:dyDescent="0.25">
      <c r="A62" s="150" t="s">
        <v>58</v>
      </c>
      <c r="B62" s="150"/>
      <c r="C62" s="150"/>
      <c r="D62" s="1"/>
      <c r="E62" s="150" t="s">
        <v>56</v>
      </c>
      <c r="F62" s="150"/>
      <c r="G62" s="150"/>
      <c r="H62" s="150"/>
      <c r="I62" s="1"/>
    </row>
    <row r="63" spans="1:15" x14ac:dyDescent="0.25">
      <c r="A63" s="1"/>
      <c r="B63" s="49"/>
      <c r="C63" s="1"/>
      <c r="D63" s="1"/>
      <c r="E63" s="46"/>
      <c r="F63" s="46"/>
      <c r="G63" s="46"/>
      <c r="H63" s="46"/>
      <c r="I63" s="1"/>
    </row>
    <row r="64" spans="1:15" x14ac:dyDescent="0.25">
      <c r="A64" s="1"/>
      <c r="B64" s="51" t="s">
        <v>25</v>
      </c>
      <c r="C64" s="1"/>
      <c r="D64" s="1"/>
      <c r="E64" s="52"/>
      <c r="F64" s="52"/>
      <c r="G64" s="52"/>
      <c r="H64" s="52"/>
      <c r="I64" s="1"/>
    </row>
    <row r="65" spans="1:9" x14ac:dyDescent="0.25">
      <c r="A65" s="1"/>
      <c r="B65" s="51"/>
      <c r="C65" s="1"/>
      <c r="D65" s="1"/>
      <c r="E65" s="52"/>
      <c r="F65" s="52"/>
      <c r="G65" s="52"/>
      <c r="H65" s="52"/>
      <c r="I65" s="1"/>
    </row>
  </sheetData>
  <protectedRanges>
    <protectedRange sqref="F36:G39 E11:G29 E32:G35 E41:G51" name="Diapazonas3"/>
    <protectedRange sqref="C5:D5 F5:I5 F7:G7" name="Diapazonas1"/>
    <protectedRange sqref="K41:O41 M29 M25:M27 L42:O50" name="Diapazonas4"/>
  </protectedRanges>
  <mergeCells count="79">
    <mergeCell ref="B42:B43"/>
    <mergeCell ref="B36:D36"/>
    <mergeCell ref="B37:D37"/>
    <mergeCell ref="A40:H40"/>
    <mergeCell ref="C35:D35"/>
    <mergeCell ref="B38:D38"/>
    <mergeCell ref="B39:D39"/>
    <mergeCell ref="F13:F14"/>
    <mergeCell ref="C33:D33"/>
    <mergeCell ref="C26:D26"/>
    <mergeCell ref="C29:D29"/>
    <mergeCell ref="C25:D25"/>
    <mergeCell ref="C32:D32"/>
    <mergeCell ref="C18:D19"/>
    <mergeCell ref="C21:D21"/>
    <mergeCell ref="G18:G19"/>
    <mergeCell ref="F18:F19"/>
    <mergeCell ref="C24:D24"/>
    <mergeCell ref="C20:D20"/>
    <mergeCell ref="C50:D50"/>
    <mergeCell ref="E60:H60"/>
    <mergeCell ref="C42:D42"/>
    <mergeCell ref="H33:I33"/>
    <mergeCell ref="C43:D43"/>
    <mergeCell ref="C48:D48"/>
    <mergeCell ref="B23:B27"/>
    <mergeCell ref="E62:H62"/>
    <mergeCell ref="A60:C60"/>
    <mergeCell ref="A62:C62"/>
    <mergeCell ref="C44:D44"/>
    <mergeCell ref="B28:B29"/>
    <mergeCell ref="B34:B35"/>
    <mergeCell ref="C34:D34"/>
    <mergeCell ref="C45:D45"/>
    <mergeCell ref="C49:D49"/>
    <mergeCell ref="C27:D27"/>
    <mergeCell ref="A31:I31"/>
    <mergeCell ref="A11:A29"/>
    <mergeCell ref="I13:I14"/>
    <mergeCell ref="H13:H14"/>
    <mergeCell ref="C23:D23"/>
    <mergeCell ref="C7:D7"/>
    <mergeCell ref="A1:I1"/>
    <mergeCell ref="A2:I3"/>
    <mergeCell ref="C5:D5"/>
    <mergeCell ref="F5:I5"/>
    <mergeCell ref="F7:G7"/>
    <mergeCell ref="B20:B22"/>
    <mergeCell ref="I9:I10"/>
    <mergeCell ref="C11:D12"/>
    <mergeCell ref="F9:G9"/>
    <mergeCell ref="H9:H10"/>
    <mergeCell ref="H11:H12"/>
    <mergeCell ref="I11:I12"/>
    <mergeCell ref="B9:B10"/>
    <mergeCell ref="C9:D10"/>
    <mergeCell ref="E9:E10"/>
    <mergeCell ref="B18:B19"/>
    <mergeCell ref="E18:E19"/>
    <mergeCell ref="B16:B17"/>
    <mergeCell ref="B11:B12"/>
    <mergeCell ref="C17:D17"/>
    <mergeCell ref="B13:B14"/>
    <mergeCell ref="H32:I32"/>
    <mergeCell ref="C47:D47"/>
    <mergeCell ref="C41:D41"/>
    <mergeCell ref="C46:D46"/>
    <mergeCell ref="E11:E12"/>
    <mergeCell ref="C16:D16"/>
    <mergeCell ref="F11:F12"/>
    <mergeCell ref="G11:G12"/>
    <mergeCell ref="C15:D15"/>
    <mergeCell ref="C13:D14"/>
    <mergeCell ref="G13:G14"/>
    <mergeCell ref="E13:E14"/>
    <mergeCell ref="I18:I19"/>
    <mergeCell ref="C22:D22"/>
    <mergeCell ref="C28:D28"/>
    <mergeCell ref="H18:H19"/>
  </mergeCells>
  <conditionalFormatting sqref="D57 D53 D55">
    <cfRule type="expression" dxfId="46" priority="109" stopIfTrue="1">
      <formula>#REF!=0</formula>
    </cfRule>
    <cfRule type="expression" dxfId="45" priority="110" stopIfTrue="1">
      <formula>#REF!=1</formula>
    </cfRule>
  </conditionalFormatting>
  <conditionalFormatting sqref="C53">
    <cfRule type="cellIs" dxfId="44" priority="111" stopIfTrue="1" operator="notBetween">
      <formula>9</formula>
      <formula>13</formula>
    </cfRule>
  </conditionalFormatting>
  <conditionalFormatting sqref="C55 C57">
    <cfRule type="cellIs" dxfId="43" priority="112" stopIfTrue="1" operator="notBetween">
      <formula>28</formula>
      <formula>32</formula>
    </cfRule>
  </conditionalFormatting>
  <conditionalFormatting sqref="C30:D30">
    <cfRule type="expression" dxfId="42" priority="115" stopIfTrue="1">
      <formula>#REF!*#REF!=1</formula>
    </cfRule>
  </conditionalFormatting>
  <conditionalFormatting sqref="C16:C18 C20:C22 C11 F15:G18 F36:G37 F39:G39 E33:G35 F50:G51 E23:E27 F20:G29 F41:G47">
    <cfRule type="expression" dxfId="41" priority="133" stopIfTrue="1">
      <formula>#REF!=1</formula>
    </cfRule>
  </conditionalFormatting>
  <conditionalFormatting sqref="C23:D29">
    <cfRule type="expression" dxfId="40" priority="149" stopIfTrue="1">
      <formula>#REF!*#REF!=1</formula>
    </cfRule>
  </conditionalFormatting>
  <conditionalFormatting sqref="E16:E17">
    <cfRule type="expression" dxfId="39" priority="155" stopIfTrue="1">
      <formula>#REF!=1</formula>
    </cfRule>
  </conditionalFormatting>
  <conditionalFormatting sqref="E11:G11">
    <cfRule type="expression" dxfId="38" priority="163" stopIfTrue="1">
      <formula>#REF!=1</formula>
    </cfRule>
  </conditionalFormatting>
  <conditionalFormatting sqref="C11">
    <cfRule type="expression" dxfId="37" priority="86">
      <formula>$K$11</formula>
    </cfRule>
  </conditionalFormatting>
  <conditionalFormatting sqref="C13:D14">
    <cfRule type="expression" dxfId="36" priority="85">
      <formula>OR($K$13,$L$13,$L$14)</formula>
    </cfRule>
  </conditionalFormatting>
  <conditionalFormatting sqref="C15">
    <cfRule type="expression" dxfId="35" priority="84">
      <formula>OR($K$15,$E$15,$L$15)</formula>
    </cfRule>
  </conditionalFormatting>
  <conditionalFormatting sqref="C16:D16">
    <cfRule type="expression" dxfId="34" priority="82">
      <formula>OR($K$16,$L$16)</formula>
    </cfRule>
  </conditionalFormatting>
  <conditionalFormatting sqref="C17:D17">
    <cfRule type="expression" dxfId="33" priority="81">
      <formula>OR($K$17,$L$17)</formula>
    </cfRule>
  </conditionalFormatting>
  <conditionalFormatting sqref="C18:D19">
    <cfRule type="expression" dxfId="32" priority="80">
      <formula>OR($K$18,$L$18,$L$19)</formula>
    </cfRule>
  </conditionalFormatting>
  <conditionalFormatting sqref="C20:D20">
    <cfRule type="expression" dxfId="31" priority="79">
      <formula>OR($K$20,$L$20)</formula>
    </cfRule>
  </conditionalFormatting>
  <conditionalFormatting sqref="C21:D21">
    <cfRule type="expression" dxfId="30" priority="78">
      <formula>OR($K$21,$L$21)</formula>
    </cfRule>
  </conditionalFormatting>
  <conditionalFormatting sqref="C22:D22">
    <cfRule type="expression" dxfId="29" priority="77">
      <formula>OR($K$22,$L$22)</formula>
    </cfRule>
  </conditionalFormatting>
  <conditionalFormatting sqref="C23:D23">
    <cfRule type="expression" dxfId="28" priority="76">
      <formula>OR($K$23,$L$23)</formula>
    </cfRule>
  </conditionalFormatting>
  <conditionalFormatting sqref="C24:D24">
    <cfRule type="expression" dxfId="27" priority="75">
      <formula>OR($K$24,$L$24)</formula>
    </cfRule>
  </conditionalFormatting>
  <conditionalFormatting sqref="C25:D25">
    <cfRule type="expression" dxfId="26" priority="74">
      <formula>$K$25</formula>
    </cfRule>
  </conditionalFormatting>
  <conditionalFormatting sqref="C26:D26">
    <cfRule type="expression" dxfId="25" priority="71">
      <formula>$K$26</formula>
    </cfRule>
  </conditionalFormatting>
  <conditionalFormatting sqref="C27:D27">
    <cfRule type="expression" dxfId="24" priority="67">
      <formula>$K$27</formula>
    </cfRule>
  </conditionalFormatting>
  <conditionalFormatting sqref="C28:D28">
    <cfRule type="expression" dxfId="23" priority="66">
      <formula>OR($K$28,$L$28)</formula>
    </cfRule>
  </conditionalFormatting>
  <conditionalFormatting sqref="C29:D29">
    <cfRule type="expression" dxfId="22" priority="65">
      <formula>$K$29</formula>
    </cfRule>
  </conditionalFormatting>
  <conditionalFormatting sqref="C33:D33">
    <cfRule type="expression" dxfId="21" priority="62">
      <formula>$K$33</formula>
    </cfRule>
  </conditionalFormatting>
  <conditionalFormatting sqref="C34:D34">
    <cfRule type="expression" dxfId="20" priority="57">
      <formula>$K$34</formula>
    </cfRule>
  </conditionalFormatting>
  <conditionalFormatting sqref="C35:D35">
    <cfRule type="expression" dxfId="19" priority="56">
      <formula>$L$35</formula>
    </cfRule>
  </conditionalFormatting>
  <conditionalFormatting sqref="B36:D36">
    <cfRule type="expression" dxfId="18" priority="53">
      <formula>$K$36</formula>
    </cfRule>
  </conditionalFormatting>
  <conditionalFormatting sqref="B37:D37">
    <cfRule type="expression" dxfId="17" priority="52">
      <formula>$K$37</formula>
    </cfRule>
  </conditionalFormatting>
  <conditionalFormatting sqref="C41:D41">
    <cfRule type="expression" dxfId="16" priority="48">
      <formula>$K$41</formula>
    </cfRule>
  </conditionalFormatting>
  <conditionalFormatting sqref="C42:D42">
    <cfRule type="expression" dxfId="15" priority="44">
      <formula>$K$42</formula>
    </cfRule>
  </conditionalFormatting>
  <conditionalFormatting sqref="C43:D43">
    <cfRule type="expression" dxfId="14" priority="43">
      <formula>$K$43</formula>
    </cfRule>
  </conditionalFormatting>
  <conditionalFormatting sqref="C44:D44">
    <cfRule type="expression" dxfId="13" priority="37">
      <formula>$K$44</formula>
    </cfRule>
  </conditionalFormatting>
  <conditionalFormatting sqref="C46">
    <cfRule type="expression" dxfId="12" priority="27">
      <formula>$K$46</formula>
    </cfRule>
  </conditionalFormatting>
  <conditionalFormatting sqref="C50:D50">
    <cfRule type="expression" dxfId="11" priority="26">
      <formula>$K$50</formula>
    </cfRule>
  </conditionalFormatting>
  <conditionalFormatting sqref="B39">
    <cfRule type="expression" dxfId="10" priority="23" stopIfTrue="1">
      <formula>$K$39</formula>
    </cfRule>
  </conditionalFormatting>
  <conditionalFormatting sqref="C47:D47">
    <cfRule type="expression" dxfId="9" priority="20" stopIfTrue="1">
      <formula>$K$47</formula>
    </cfRule>
  </conditionalFormatting>
  <conditionalFormatting sqref="C45">
    <cfRule type="expression" dxfId="8" priority="15">
      <formula>$K$45</formula>
    </cfRule>
  </conditionalFormatting>
  <conditionalFormatting sqref="F38:G38">
    <cfRule type="expression" dxfId="7" priority="13" stopIfTrue="1">
      <formula>#REF!=1</formula>
    </cfRule>
  </conditionalFormatting>
  <conditionalFormatting sqref="B38">
    <cfRule type="expression" dxfId="6" priority="12" stopIfTrue="1">
      <formula>$K$38</formula>
    </cfRule>
  </conditionalFormatting>
  <conditionalFormatting sqref="F48:G48">
    <cfRule type="expression" dxfId="5" priority="11" stopIfTrue="1">
      <formula>#REF!=1</formula>
    </cfRule>
  </conditionalFormatting>
  <conditionalFormatting sqref="C48:D48">
    <cfRule type="expression" dxfId="4" priority="10">
      <formula>$K$48</formula>
    </cfRule>
  </conditionalFormatting>
  <conditionalFormatting sqref="F49:G49">
    <cfRule type="expression" dxfId="3" priority="9" stopIfTrue="1">
      <formula>#REF!=1</formula>
    </cfRule>
  </conditionalFormatting>
  <conditionalFormatting sqref="C49:D49">
    <cfRule type="expression" dxfId="2" priority="8">
      <formula>$K$49</formula>
    </cfRule>
  </conditionalFormatting>
  <conditionalFormatting sqref="E32:G32">
    <cfRule type="expression" dxfId="1" priority="2" stopIfTrue="1">
      <formula>#REF!=1</formula>
    </cfRule>
  </conditionalFormatting>
  <conditionalFormatting sqref="C32:D32">
    <cfRule type="expression" dxfId="0" priority="1">
      <formula>$K$32</formula>
    </cfRule>
  </conditionalFormatting>
  <dataValidations count="3">
    <dataValidation allowBlank="1" promptTitle="Dėmesio!" prompt="Pasirinkite iš sąrašo" sqref="C11"/>
    <dataValidation type="list" allowBlank="1" showInputMessage="1" showErrorMessage="1" promptTitle="Dėmesio!" prompt="Pasirinkite lygį!" sqref="E32:E33">
      <formula1>$K$5:$K$6</formula1>
    </dataValidation>
    <dataValidation type="list" allowBlank="1" showInputMessage="1" showErrorMessage="1" promptTitle="Dėmesio!" prompt="Pasirinkite lygį!" sqref="E15">
      <formula1>$K$7:$K$8</formula1>
    </dataValidation>
  </dataValidations>
  <pageMargins left="0.78740157480314965" right="0.19685039370078741" top="0.39370078740157483" bottom="0.39370078740157483" header="0.31496062992125984" footer="0.31496062992125984"/>
  <pageSetup paperSize="9" scale="95" orientation="portrait" r:id="rId1"/>
  <rowBreaks count="1" manualBreakCount="1">
    <brk id="3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142875</xdr:colOff>
                    <xdr:row>40</xdr:row>
                    <xdr:rowOff>38100</xdr:rowOff>
                  </from>
                  <to>
                    <xdr:col>7</xdr:col>
                    <xdr:colOff>447675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142875</xdr:colOff>
                    <xdr:row>41</xdr:row>
                    <xdr:rowOff>38100</xdr:rowOff>
                  </from>
                  <to>
                    <xdr:col>7</xdr:col>
                    <xdr:colOff>447675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142875</xdr:colOff>
                    <xdr:row>42</xdr:row>
                    <xdr:rowOff>38100</xdr:rowOff>
                  </from>
                  <to>
                    <xdr:col>7</xdr:col>
                    <xdr:colOff>447675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7</xdr:col>
                    <xdr:colOff>142875</xdr:colOff>
                    <xdr:row>43</xdr:row>
                    <xdr:rowOff>38100</xdr:rowOff>
                  </from>
                  <to>
                    <xdr:col>7</xdr:col>
                    <xdr:colOff>447675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7</xdr:col>
                    <xdr:colOff>142875</xdr:colOff>
                    <xdr:row>45</xdr:row>
                    <xdr:rowOff>38100</xdr:rowOff>
                  </from>
                  <to>
                    <xdr:col>7</xdr:col>
                    <xdr:colOff>447675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49</xdr:row>
                    <xdr:rowOff>38100</xdr:rowOff>
                  </from>
                  <to>
                    <xdr:col>7</xdr:col>
                    <xdr:colOff>447675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7</xdr:col>
                    <xdr:colOff>180975</xdr:colOff>
                    <xdr:row>15</xdr:row>
                    <xdr:rowOff>0</xdr:rowOff>
                  </from>
                  <to>
                    <xdr:col>7</xdr:col>
                    <xdr:colOff>485775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8</xdr:col>
                    <xdr:colOff>152400</xdr:colOff>
                    <xdr:row>15</xdr:row>
                    <xdr:rowOff>0</xdr:rowOff>
                  </from>
                  <to>
                    <xdr:col>8</xdr:col>
                    <xdr:colOff>457200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7</xdr:col>
                    <xdr:colOff>180975</xdr:colOff>
                    <xdr:row>15</xdr:row>
                    <xdr:rowOff>219075</xdr:rowOff>
                  </from>
                  <to>
                    <xdr:col>7</xdr:col>
                    <xdr:colOff>485775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8</xdr:col>
                    <xdr:colOff>171450</xdr:colOff>
                    <xdr:row>15</xdr:row>
                    <xdr:rowOff>209550</xdr:rowOff>
                  </from>
                  <to>
                    <xdr:col>8</xdr:col>
                    <xdr:colOff>476250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>
                  <from>
                    <xdr:col>7</xdr:col>
                    <xdr:colOff>171450</xdr:colOff>
                    <xdr:row>12</xdr:row>
                    <xdr:rowOff>85725</xdr:rowOff>
                  </from>
                  <to>
                    <xdr:col>7</xdr:col>
                    <xdr:colOff>476250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8</xdr:col>
                    <xdr:colOff>142875</xdr:colOff>
                    <xdr:row>12</xdr:row>
                    <xdr:rowOff>95250</xdr:rowOff>
                  </from>
                  <to>
                    <xdr:col>8</xdr:col>
                    <xdr:colOff>447675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7</xdr:col>
                    <xdr:colOff>171450</xdr:colOff>
                    <xdr:row>17</xdr:row>
                    <xdr:rowOff>85725</xdr:rowOff>
                  </from>
                  <to>
                    <xdr:col>7</xdr:col>
                    <xdr:colOff>476250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95250</xdr:rowOff>
                  </from>
                  <to>
                    <xdr:col>8</xdr:col>
                    <xdr:colOff>438150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7</xdr:col>
                    <xdr:colOff>171450</xdr:colOff>
                    <xdr:row>18</xdr:row>
                    <xdr:rowOff>200025</xdr:rowOff>
                  </from>
                  <to>
                    <xdr:col>7</xdr:col>
                    <xdr:colOff>476250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219075</xdr:rowOff>
                  </from>
                  <to>
                    <xdr:col>8</xdr:col>
                    <xdr:colOff>438150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>
                <anchor moveWithCells="1">
                  <from>
                    <xdr:col>7</xdr:col>
                    <xdr:colOff>171450</xdr:colOff>
                    <xdr:row>19</xdr:row>
                    <xdr:rowOff>219075</xdr:rowOff>
                  </from>
                  <to>
                    <xdr:col>7</xdr:col>
                    <xdr:colOff>476250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1" name="Check Box 48">
              <controlPr defaultSize="0" autoFill="0" autoLine="0" autoPict="0">
                <anchor moveWithCells="1">
                  <from>
                    <xdr:col>8</xdr:col>
                    <xdr:colOff>123825</xdr:colOff>
                    <xdr:row>19</xdr:row>
                    <xdr:rowOff>209550</xdr:rowOff>
                  </from>
                  <to>
                    <xdr:col>8</xdr:col>
                    <xdr:colOff>428625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2" name="Check Box 49">
              <controlPr defaultSize="0" autoFill="0" autoLine="0" autoPict="0">
                <anchor moveWithCells="1">
                  <from>
                    <xdr:col>7</xdr:col>
                    <xdr:colOff>171450</xdr:colOff>
                    <xdr:row>20</xdr:row>
                    <xdr:rowOff>200025</xdr:rowOff>
                  </from>
                  <to>
                    <xdr:col>7</xdr:col>
                    <xdr:colOff>476250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3" name="Check Box 50">
              <controlPr defaultSize="0" autoFill="0" autoLine="0" autoPict="0">
                <anchor moveWithCells="1">
                  <from>
                    <xdr:col>8</xdr:col>
                    <xdr:colOff>123825</xdr:colOff>
                    <xdr:row>20</xdr:row>
                    <xdr:rowOff>209550</xdr:rowOff>
                  </from>
                  <to>
                    <xdr:col>8</xdr:col>
                    <xdr:colOff>428625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4" name="Check Box 52">
              <controlPr defaultSize="0" autoFill="0" autoLine="0" autoPict="0">
                <anchor moveWithCells="1">
                  <from>
                    <xdr:col>7</xdr:col>
                    <xdr:colOff>171450</xdr:colOff>
                    <xdr:row>21</xdr:row>
                    <xdr:rowOff>209550</xdr:rowOff>
                  </from>
                  <to>
                    <xdr:col>7</xdr:col>
                    <xdr:colOff>476250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5" name="Check Box 54">
              <controlPr defaultSize="0" autoFill="0" autoLine="0" autoPict="0">
                <anchor moveWithCells="1">
                  <from>
                    <xdr:col>7</xdr:col>
                    <xdr:colOff>171450</xdr:colOff>
                    <xdr:row>22</xdr:row>
                    <xdr:rowOff>209550</xdr:rowOff>
                  </from>
                  <to>
                    <xdr:col>7</xdr:col>
                    <xdr:colOff>476250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6" name="Check Box 56">
              <controlPr defaultSize="0" autoFill="0" autoLine="0" autoPict="0">
                <anchor moveWithCells="1">
                  <from>
                    <xdr:col>7</xdr:col>
                    <xdr:colOff>171450</xdr:colOff>
                    <xdr:row>23</xdr:row>
                    <xdr:rowOff>209550</xdr:rowOff>
                  </from>
                  <to>
                    <xdr:col>7</xdr:col>
                    <xdr:colOff>476250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defaultSize="0" autoFill="0" autoLine="0" autoPict="0">
                <anchor moveWithCells="1">
                  <from>
                    <xdr:col>7</xdr:col>
                    <xdr:colOff>142875</xdr:colOff>
                    <xdr:row>25</xdr:row>
                    <xdr:rowOff>0</xdr:rowOff>
                  </from>
                  <to>
                    <xdr:col>7</xdr:col>
                    <xdr:colOff>447675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8" name="Check Box 67">
              <controlPr defaultSize="0" autoFill="0" autoLine="0" autoPict="0">
                <anchor moveWithCells="1">
                  <from>
                    <xdr:col>7</xdr:col>
                    <xdr:colOff>142875</xdr:colOff>
                    <xdr:row>26</xdr:row>
                    <xdr:rowOff>47625</xdr:rowOff>
                  </from>
                  <to>
                    <xdr:col>7</xdr:col>
                    <xdr:colOff>447675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9" name="Check Box 68">
              <controlPr defaultSize="0" autoFill="0" autoLine="0" autoPict="0">
                <anchor moveWithCells="1">
                  <from>
                    <xdr:col>7</xdr:col>
                    <xdr:colOff>133350</xdr:colOff>
                    <xdr:row>27</xdr:row>
                    <xdr:rowOff>9525</xdr:rowOff>
                  </from>
                  <to>
                    <xdr:col>7</xdr:col>
                    <xdr:colOff>438150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0" name="Check Box 70">
              <controlPr defaultSize="0" autoFill="0" autoLine="0" autoPict="0">
                <anchor moveWithCells="1">
                  <from>
                    <xdr:col>7</xdr:col>
                    <xdr:colOff>142875</xdr:colOff>
                    <xdr:row>28</xdr:row>
                    <xdr:rowOff>0</xdr:rowOff>
                  </from>
                  <to>
                    <xdr:col>7</xdr:col>
                    <xdr:colOff>447675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1" name="Check Box 76">
              <controlPr defaultSize="0" autoFill="0" autoLine="0" autoPict="0">
                <anchor moveWithCells="1">
                  <from>
                    <xdr:col>7</xdr:col>
                    <xdr:colOff>180975</xdr:colOff>
                    <xdr:row>10</xdr:row>
                    <xdr:rowOff>85725</xdr:rowOff>
                  </from>
                  <to>
                    <xdr:col>7</xdr:col>
                    <xdr:colOff>485775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2" name="Check Box 77">
              <controlPr defaultSize="0" autoFill="0" autoLine="0" autoPict="0" macro="[0]!Žymėslangelis77_Spustelėti">
                <anchor moveWithCells="1">
                  <from>
                    <xdr:col>7</xdr:col>
                    <xdr:colOff>152400</xdr:colOff>
                    <xdr:row>33</xdr:row>
                    <xdr:rowOff>0</xdr:rowOff>
                  </from>
                  <to>
                    <xdr:col>7</xdr:col>
                    <xdr:colOff>457200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3" name="Check Box 78">
              <controlPr defaultSize="0" autoFill="0" autoLine="0" autoPict="0">
                <anchor moveWithCells="1">
                  <from>
                    <xdr:col>8</xdr:col>
                    <xdr:colOff>190500</xdr:colOff>
                    <xdr:row>33</xdr:row>
                    <xdr:rowOff>209550</xdr:rowOff>
                  </from>
                  <to>
                    <xdr:col>8</xdr:col>
                    <xdr:colOff>495300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4" name="Check Box 81">
              <controlPr defaultSize="0" autoFill="0" autoLine="0" autoPict="0">
                <anchor moveWithCells="1">
                  <from>
                    <xdr:col>7</xdr:col>
                    <xdr:colOff>171450</xdr:colOff>
                    <xdr:row>35</xdr:row>
                    <xdr:rowOff>0</xdr:rowOff>
                  </from>
                  <to>
                    <xdr:col>7</xdr:col>
                    <xdr:colOff>476250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5" name="Check Box 83">
              <controlPr defaultSize="0" autoFill="0" autoLine="0" autoPict="0">
                <anchor moveWithCells="1">
                  <from>
                    <xdr:col>7</xdr:col>
                    <xdr:colOff>161925</xdr:colOff>
                    <xdr:row>35</xdr:row>
                    <xdr:rowOff>200025</xdr:rowOff>
                  </from>
                  <to>
                    <xdr:col>7</xdr:col>
                    <xdr:colOff>466725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6" name="Check Box 87">
              <controlPr defaultSize="0" autoFill="0" autoLine="0" autoPict="0">
                <anchor moveWithCells="1">
                  <from>
                    <xdr:col>7</xdr:col>
                    <xdr:colOff>180975</xdr:colOff>
                    <xdr:row>13</xdr:row>
                    <xdr:rowOff>171450</xdr:rowOff>
                  </from>
                  <to>
                    <xdr:col>7</xdr:col>
                    <xdr:colOff>485775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7" name="Check Box 114">
              <controlPr defaultSize="0" autoFill="0" autoLine="0" autoPict="0">
                <anchor moveWithCells="1">
                  <from>
                    <xdr:col>8</xdr:col>
                    <xdr:colOff>142875</xdr:colOff>
                    <xdr:row>13</xdr:row>
                    <xdr:rowOff>180975</xdr:rowOff>
                  </from>
                  <to>
                    <xdr:col>8</xdr:col>
                    <xdr:colOff>447675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8" name="Check Box 131">
              <controlPr defaultSize="0" autoFill="0" autoLine="0" autoPict="0">
                <anchor moveWithCells="1">
                  <from>
                    <xdr:col>7</xdr:col>
                    <xdr:colOff>171450</xdr:colOff>
                    <xdr:row>36</xdr:row>
                    <xdr:rowOff>209550</xdr:rowOff>
                  </from>
                  <to>
                    <xdr:col>7</xdr:col>
                    <xdr:colOff>476250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9" name="Check Box 183">
              <controlPr defaultSize="0" autoFill="0" autoLine="0" autoPict="0">
                <anchor moveWithCells="1">
                  <from>
                    <xdr:col>7</xdr:col>
                    <xdr:colOff>142875</xdr:colOff>
                    <xdr:row>45</xdr:row>
                    <xdr:rowOff>38100</xdr:rowOff>
                  </from>
                  <to>
                    <xdr:col>7</xdr:col>
                    <xdr:colOff>447675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40" name="Check Box 206">
              <controlPr defaultSize="0" autoFill="0" autoLine="0" autoPict="0">
                <anchor moveWithCells="1">
                  <from>
                    <xdr:col>7</xdr:col>
                    <xdr:colOff>152400</xdr:colOff>
                    <xdr:row>46</xdr:row>
                    <xdr:rowOff>47625</xdr:rowOff>
                  </from>
                  <to>
                    <xdr:col>7</xdr:col>
                    <xdr:colOff>457200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1" name="Check Box 224">
              <controlPr defaultSize="0" autoFill="0" autoLine="0" autoPict="0">
                <anchor moveWithCells="1">
                  <from>
                    <xdr:col>7</xdr:col>
                    <xdr:colOff>142875</xdr:colOff>
                    <xdr:row>44</xdr:row>
                    <xdr:rowOff>38100</xdr:rowOff>
                  </from>
                  <to>
                    <xdr:col>7</xdr:col>
                    <xdr:colOff>447675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2" name="Check Box 225">
              <controlPr defaultSize="0" autoFill="0" autoLine="0" autoPict="0">
                <anchor moveWithCells="1">
                  <from>
                    <xdr:col>7</xdr:col>
                    <xdr:colOff>142875</xdr:colOff>
                    <xdr:row>44</xdr:row>
                    <xdr:rowOff>38100</xdr:rowOff>
                  </from>
                  <to>
                    <xdr:col>7</xdr:col>
                    <xdr:colOff>447675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3" name="Check Box 229">
              <controlPr defaultSize="0" autoFill="0" autoLine="0" autoPict="0">
                <anchor moveWithCells="1">
                  <from>
                    <xdr:col>7</xdr:col>
                    <xdr:colOff>171450</xdr:colOff>
                    <xdr:row>37</xdr:row>
                    <xdr:rowOff>219075</xdr:rowOff>
                  </from>
                  <to>
                    <xdr:col>7</xdr:col>
                    <xdr:colOff>476250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44" name="Check Box 236">
              <controlPr defaultSize="0" autoFill="0" autoLine="0" autoPict="0">
                <anchor moveWithCells="1">
                  <from>
                    <xdr:col>7</xdr:col>
                    <xdr:colOff>142875</xdr:colOff>
                    <xdr:row>47</xdr:row>
                    <xdr:rowOff>38100</xdr:rowOff>
                  </from>
                  <to>
                    <xdr:col>7</xdr:col>
                    <xdr:colOff>447675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45" name="Check Box 237">
              <controlPr defaultSize="0" autoFill="0" autoLine="0" autoPict="0">
                <anchor moveWithCells="1">
                  <from>
                    <xdr:col>7</xdr:col>
                    <xdr:colOff>142875</xdr:colOff>
                    <xdr:row>48</xdr:row>
                    <xdr:rowOff>38100</xdr:rowOff>
                  </from>
                  <to>
                    <xdr:col>7</xdr:col>
                    <xdr:colOff>447675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46" name="Check Box 271">
              <controlPr defaultSize="0" autoFill="0" autoLine="0" autoPict="0">
                <anchor moveWithCells="1">
                  <from>
                    <xdr:col>7</xdr:col>
                    <xdr:colOff>323850</xdr:colOff>
                    <xdr:row>32</xdr:row>
                    <xdr:rowOff>19050</xdr:rowOff>
                  </from>
                  <to>
                    <xdr:col>8</xdr:col>
                    <xdr:colOff>19050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47" name="Check Box 273">
              <controlPr defaultSize="0" autoFill="0" autoLine="0" autoPict="0">
                <anchor moveWithCells="1">
                  <from>
                    <xdr:col>7</xdr:col>
                    <xdr:colOff>333375</xdr:colOff>
                    <xdr:row>31</xdr:row>
                    <xdr:rowOff>28575</xdr:rowOff>
                  </from>
                  <to>
                    <xdr:col>8</xdr:col>
                    <xdr:colOff>28575</xdr:colOff>
                    <xdr:row>31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/>
  <dimension ref="A4:A32"/>
  <sheetViews>
    <sheetView workbookViewId="0">
      <selection activeCell="A32" sqref="A32:A33"/>
    </sheetView>
  </sheetViews>
  <sheetFormatPr defaultRowHeight="15" x14ac:dyDescent="0.25"/>
  <sheetData>
    <row r="4" ht="15" customHeight="1" x14ac:dyDescent="0.25"/>
    <row r="5" ht="15" customHeight="1" x14ac:dyDescent="0.25"/>
    <row r="6" ht="15" customHeight="1" x14ac:dyDescent="0.25"/>
    <row r="8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6" ht="15" customHeight="1" x14ac:dyDescent="0.25"/>
    <row r="19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"/>
  <dimension ref="A1"/>
  <sheetViews>
    <sheetView workbookViewId="0">
      <selection activeCell="I17" sqref="I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Romas_U</dc:creator>
  <cp:lastModifiedBy>„Windows“ vartotojas</cp:lastModifiedBy>
  <cp:lastPrinted>2012-03-16T09:43:16Z</cp:lastPrinted>
  <dcterms:created xsi:type="dcterms:W3CDTF">2011-05-17T07:11:52Z</dcterms:created>
  <dcterms:modified xsi:type="dcterms:W3CDTF">2022-04-04T06:47:28Z</dcterms:modified>
</cp:coreProperties>
</file>